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drawings/drawing32.xml" ContentType="application/vnd.openxmlformats-officedocument.drawing+xml"/>
  <Override PartName="/xl/worksheets/sheet38.xml" ContentType="application/vnd.openxmlformats-officedocument.spreadsheetml.worksheet+xml"/>
  <Override PartName="/xl/drawings/drawing33.xml" ContentType="application/vnd.openxmlformats-officedocument.drawing+xml"/>
  <Override PartName="/xl/worksheets/sheet39.xml" ContentType="application/vnd.openxmlformats-officedocument.spreadsheetml.worksheet+xml"/>
  <Override PartName="/xl/drawings/drawing34.xml" ContentType="application/vnd.openxmlformats-officedocument.drawing+xml"/>
  <Override PartName="/xl/worksheets/sheet40.xml" ContentType="application/vnd.openxmlformats-officedocument.spreadsheetml.worksheet+xml"/>
  <Override PartName="/xl/drawings/drawing35.xml" ContentType="application/vnd.openxmlformats-officedocument.drawing+xml"/>
  <Override PartName="/xl/worksheets/sheet41.xml" ContentType="application/vnd.openxmlformats-officedocument.spreadsheetml.worksheet+xml"/>
  <Override PartName="/xl/drawings/drawing36.xml" ContentType="application/vnd.openxmlformats-officedocument.drawing+xml"/>
  <Override PartName="/xl/worksheets/sheet42.xml" ContentType="application/vnd.openxmlformats-officedocument.spreadsheetml.worksheet+xml"/>
  <Override PartName="/xl/drawings/drawing37.xml" ContentType="application/vnd.openxmlformats-officedocument.drawing+xml"/>
  <Override PartName="/xl/worksheets/sheet43.xml" ContentType="application/vnd.openxmlformats-officedocument.spreadsheetml.worksheet+xml"/>
  <Override PartName="/xl/drawings/drawing38.xml" ContentType="application/vnd.openxmlformats-officedocument.drawing+xml"/>
  <Override PartName="/xl/worksheets/sheet44.xml" ContentType="application/vnd.openxmlformats-officedocument.spreadsheetml.worksheet+xml"/>
  <Override PartName="/xl/drawings/drawing39.xml" ContentType="application/vnd.openxmlformats-officedocument.drawing+xml"/>
  <Override PartName="/xl/worksheets/sheet45.xml" ContentType="application/vnd.openxmlformats-officedocument.spreadsheetml.worksheet+xml"/>
  <Override PartName="/xl/drawings/drawing40.xml" ContentType="application/vnd.openxmlformats-officedocument.drawing+xml"/>
  <Override PartName="/xl/worksheets/sheet46.xml" ContentType="application/vnd.openxmlformats-officedocument.spreadsheetml.worksheet+xml"/>
  <Override PartName="/xl/drawings/drawing41.xml" ContentType="application/vnd.openxmlformats-officedocument.drawing+xml"/>
  <Override PartName="/xl/worksheets/sheet47.xml" ContentType="application/vnd.openxmlformats-officedocument.spreadsheetml.worksheet+xml"/>
  <Override PartName="/xl/drawings/drawing42.xml" ContentType="application/vnd.openxmlformats-officedocument.drawing+xml"/>
  <Override PartName="/xl/worksheets/sheet48.xml" ContentType="application/vnd.openxmlformats-officedocument.spreadsheetml.worksheet+xml"/>
  <Override PartName="/xl/drawings/drawing43.xml" ContentType="application/vnd.openxmlformats-officedocument.drawing+xml"/>
  <Override PartName="/xl/worksheets/sheet49.xml" ContentType="application/vnd.openxmlformats-officedocument.spreadsheetml.worksheet+xml"/>
  <Override PartName="/xl/drawings/drawing44.xml" ContentType="application/vnd.openxmlformats-officedocument.drawing+xml"/>
  <Override PartName="/xl/worksheets/sheet50.xml" ContentType="application/vnd.openxmlformats-officedocument.spreadsheetml.worksheet+xml"/>
  <Override PartName="/xl/drawings/drawing45.xml" ContentType="application/vnd.openxmlformats-officedocument.drawing+xml"/>
  <Override PartName="/xl/worksheets/sheet51.xml" ContentType="application/vnd.openxmlformats-officedocument.spreadsheetml.worksheet+xml"/>
  <Override PartName="/xl/drawings/drawing46.xml" ContentType="application/vnd.openxmlformats-officedocument.drawing+xml"/>
  <Override PartName="/xl/worksheets/sheet52.xml" ContentType="application/vnd.openxmlformats-officedocument.spreadsheetml.worksheet+xml"/>
  <Override PartName="/xl/drawings/drawing47.xml" ContentType="application/vnd.openxmlformats-officedocument.drawing+xml"/>
  <Override PartName="/xl/worksheets/sheet53.xml" ContentType="application/vnd.openxmlformats-officedocument.spreadsheetml.worksheet+xml"/>
  <Override PartName="/xl/drawings/drawing48.xml" ContentType="application/vnd.openxmlformats-officedocument.drawing+xml"/>
  <Override PartName="/xl/worksheets/sheet54.xml" ContentType="application/vnd.openxmlformats-officedocument.spreadsheetml.worksheet+xml"/>
  <Override PartName="/xl/drawings/drawing49.xml" ContentType="application/vnd.openxmlformats-officedocument.drawing+xml"/>
  <Override PartName="/xl/worksheets/sheet55.xml" ContentType="application/vnd.openxmlformats-officedocument.spreadsheetml.worksheet+xml"/>
  <Override PartName="/xl/drawings/drawing50.xml" ContentType="application/vnd.openxmlformats-officedocument.drawing+xml"/>
  <Override PartName="/xl/worksheets/sheet56.xml" ContentType="application/vnd.openxmlformats-officedocument.spreadsheetml.worksheet+xml"/>
  <Override PartName="/xl/drawings/drawing51.xml" ContentType="application/vnd.openxmlformats-officedocument.drawing+xml"/>
  <Override PartName="/xl/worksheets/sheet57.xml" ContentType="application/vnd.openxmlformats-officedocument.spreadsheetml.worksheet+xml"/>
  <Override PartName="/xl/drawings/drawing52.xml" ContentType="application/vnd.openxmlformats-officedocument.drawing+xml"/>
  <Override PartName="/xl/worksheets/sheet58.xml" ContentType="application/vnd.openxmlformats-officedocument.spreadsheetml.worksheet+xml"/>
  <Override PartName="/xl/drawings/drawing53.xml" ContentType="application/vnd.openxmlformats-officedocument.drawing+xml"/>
  <Override PartName="/xl/worksheets/sheet59.xml" ContentType="application/vnd.openxmlformats-officedocument.spreadsheetml.worksheet+xml"/>
  <Override PartName="/xl/drawings/drawing54.xml" ContentType="application/vnd.openxmlformats-officedocument.drawing+xml"/>
  <Override PartName="/xl/worksheets/sheet60.xml" ContentType="application/vnd.openxmlformats-officedocument.spreadsheetml.worksheet+xml"/>
  <Override PartName="/xl/drawings/drawing55.xml" ContentType="application/vnd.openxmlformats-officedocument.drawing+xml"/>
  <Override PartName="/xl/worksheets/sheet61.xml" ContentType="application/vnd.openxmlformats-officedocument.spreadsheetml.worksheet+xml"/>
  <Override PartName="/xl/drawings/drawing56.xml" ContentType="application/vnd.openxmlformats-officedocument.drawing+xml"/>
  <Override PartName="/xl/worksheets/sheet62.xml" ContentType="application/vnd.openxmlformats-officedocument.spreadsheetml.worksheet+xml"/>
  <Override PartName="/xl/drawings/drawing57.xml" ContentType="application/vnd.openxmlformats-officedocument.drawing+xml"/>
  <Override PartName="/xl/worksheets/sheet63.xml" ContentType="application/vnd.openxmlformats-officedocument.spreadsheetml.worksheet+xml"/>
  <Override PartName="/xl/drawings/drawing58.xml" ContentType="application/vnd.openxmlformats-officedocument.drawing+xml"/>
  <Override PartName="/xl/worksheets/sheet64.xml" ContentType="application/vnd.openxmlformats-officedocument.spreadsheetml.worksheet+xml"/>
  <Override PartName="/xl/drawings/drawing59.xml" ContentType="application/vnd.openxmlformats-officedocument.drawing+xml"/>
  <Override PartName="/xl/worksheets/sheet65.xml" ContentType="application/vnd.openxmlformats-officedocument.spreadsheetml.worksheet+xml"/>
  <Override PartName="/xl/drawings/drawing60.xml" ContentType="application/vnd.openxmlformats-officedocument.drawing+xml"/>
  <Override PartName="/xl/worksheets/sheet66.xml" ContentType="application/vnd.openxmlformats-officedocument.spreadsheetml.worksheet+xml"/>
  <Override PartName="/xl/drawings/drawing61.xml" ContentType="application/vnd.openxmlformats-officedocument.drawing+xml"/>
  <Override PartName="/xl/worksheets/sheet67.xml" ContentType="application/vnd.openxmlformats-officedocument.spreadsheetml.worksheet+xml"/>
  <Override PartName="/xl/drawings/drawing62.xml" ContentType="application/vnd.openxmlformats-officedocument.drawing+xml"/>
  <Override PartName="/xl/worksheets/sheet68.xml" ContentType="application/vnd.openxmlformats-officedocument.spreadsheetml.worksheet+xml"/>
  <Override PartName="/xl/drawings/drawing63.xml" ContentType="application/vnd.openxmlformats-officedocument.drawing+xml"/>
  <Override PartName="/xl/worksheets/sheet69.xml" ContentType="application/vnd.openxmlformats-officedocument.spreadsheetml.worksheet+xml"/>
  <Override PartName="/xl/drawings/drawing64.xml" ContentType="application/vnd.openxmlformats-officedocument.drawing+xml"/>
  <Override PartName="/xl/worksheets/sheet70.xml" ContentType="application/vnd.openxmlformats-officedocument.spreadsheetml.worksheet+xml"/>
  <Override PartName="/xl/drawings/drawing65.xml" ContentType="application/vnd.openxmlformats-officedocument.drawing+xml"/>
  <Override PartName="/xl/worksheets/sheet71.xml" ContentType="application/vnd.openxmlformats-officedocument.spreadsheetml.worksheet+xml"/>
  <Override PartName="/xl/drawings/drawing66.xml" ContentType="application/vnd.openxmlformats-officedocument.drawing+xml"/>
  <Override PartName="/xl/worksheets/sheet72.xml" ContentType="application/vnd.openxmlformats-officedocument.spreadsheetml.worksheet+xml"/>
  <Override PartName="/xl/drawings/drawing67.xml" ContentType="application/vnd.openxmlformats-officedocument.drawing+xml"/>
  <Override PartName="/xl/worksheets/sheet73.xml" ContentType="application/vnd.openxmlformats-officedocument.spreadsheetml.worksheet+xml"/>
  <Override PartName="/xl/drawings/drawing68.xml" ContentType="application/vnd.openxmlformats-officedocument.drawing+xml"/>
  <Override PartName="/xl/worksheets/sheet74.xml" ContentType="application/vnd.openxmlformats-officedocument.spreadsheetml.worksheet+xml"/>
  <Override PartName="/xl/drawings/drawing69.xml" ContentType="application/vnd.openxmlformats-officedocument.drawing+xml"/>
  <Override PartName="/xl/worksheets/sheet75.xml" ContentType="application/vnd.openxmlformats-officedocument.spreadsheetml.worksheet+xml"/>
  <Override PartName="/xl/drawings/drawing70.xml" ContentType="application/vnd.openxmlformats-officedocument.drawing+xml"/>
  <Override PartName="/xl/worksheets/sheet76.xml" ContentType="application/vnd.openxmlformats-officedocument.spreadsheetml.worksheet+xml"/>
  <Override PartName="/xl/drawings/drawing71.xml" ContentType="application/vnd.openxmlformats-officedocument.drawing+xml"/>
  <Override PartName="/xl/worksheets/sheet77.xml" ContentType="application/vnd.openxmlformats-officedocument.spreadsheetml.worksheet+xml"/>
  <Override PartName="/xl/drawings/drawing7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8" activeTab="4"/>
  </bookViews>
  <sheets>
    <sheet name="Бланк" sheetId="1" r:id="rId1"/>
    <sheet name="Бомбардиры" sheetId="2" r:id="rId2"/>
    <sheet name="Таблица" sheetId="3" r:id="rId3"/>
    <sheet name="Заявки" sheetId="4" r:id="rId4"/>
    <sheet name="Календарь" sheetId="5" r:id="rId5"/>
    <sheet name="Лист1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  <sheet name="19" sheetId="25" r:id="rId25"/>
    <sheet name="20" sheetId="26" r:id="rId26"/>
    <sheet name="21" sheetId="27" r:id="rId27"/>
    <sheet name="22" sheetId="28" r:id="rId28"/>
    <sheet name="23" sheetId="29" r:id="rId29"/>
    <sheet name="24" sheetId="30" r:id="rId30"/>
    <sheet name="25" sheetId="31" r:id="rId31"/>
    <sheet name="26" sheetId="32" r:id="rId32"/>
    <sheet name="27" sheetId="33" r:id="rId33"/>
    <sheet name="28" sheetId="34" r:id="rId34"/>
    <sheet name="29" sheetId="35" r:id="rId35"/>
    <sheet name="30" sheetId="36" r:id="rId36"/>
    <sheet name="31" sheetId="37" r:id="rId37"/>
    <sheet name="32" sheetId="38" r:id="rId38"/>
    <sheet name="33" sheetId="39" r:id="rId39"/>
    <sheet name="34" sheetId="40" r:id="rId40"/>
    <sheet name="35" sheetId="41" r:id="rId41"/>
    <sheet name="36" sheetId="42" r:id="rId42"/>
    <sheet name="37" sheetId="43" r:id="rId43"/>
    <sheet name="38" sheetId="44" r:id="rId44"/>
    <sheet name="39" sheetId="45" r:id="rId45"/>
    <sheet name="40" sheetId="46" r:id="rId46"/>
    <sheet name="41" sheetId="47" r:id="rId47"/>
    <sheet name="42" sheetId="48" r:id="rId48"/>
    <sheet name="43" sheetId="49" r:id="rId49"/>
    <sheet name="44" sheetId="50" r:id="rId50"/>
    <sheet name="45" sheetId="51" r:id="rId51"/>
    <sheet name="46" sheetId="52" r:id="rId52"/>
    <sheet name="47" sheetId="53" r:id="rId53"/>
    <sheet name="48" sheetId="54" r:id="rId54"/>
    <sheet name="49" sheetId="55" r:id="rId55"/>
    <sheet name="50" sheetId="56" r:id="rId56"/>
    <sheet name="51" sheetId="57" r:id="rId57"/>
    <sheet name="52" sheetId="58" r:id="rId58"/>
    <sheet name="53" sheetId="59" r:id="rId59"/>
    <sheet name="54" sheetId="60" r:id="rId60"/>
    <sheet name="55" sheetId="61" r:id="rId61"/>
    <sheet name="56" sheetId="62" r:id="rId62"/>
    <sheet name="57" sheetId="63" r:id="rId63"/>
    <sheet name="58" sheetId="64" r:id="rId64"/>
    <sheet name="59" sheetId="65" r:id="rId65"/>
    <sheet name="60" sheetId="66" r:id="rId66"/>
    <sheet name="61" sheetId="67" r:id="rId67"/>
    <sheet name="62" sheetId="68" r:id="rId68"/>
    <sheet name="63" sheetId="69" r:id="rId69"/>
    <sheet name="64" sheetId="70" r:id="rId70"/>
    <sheet name="65" sheetId="71" r:id="rId71"/>
    <sheet name="66" sheetId="72" r:id="rId72"/>
    <sheet name="67" sheetId="73" r:id="rId73"/>
    <sheet name="68" sheetId="74" r:id="rId74"/>
    <sheet name="69" sheetId="75" r:id="rId75"/>
    <sheet name="70" sheetId="76" r:id="rId76"/>
    <sheet name="71" sheetId="77" r:id="rId77"/>
  </sheets>
  <definedNames>
    <definedName name="__Anonymous_Sheet_DB__1">'Заявки'!$C$1:$C$65516</definedName>
    <definedName name="__Anonymous_Sheet_DB__1_1">'Календарь'!$I$2:$L$99</definedName>
    <definedName name="_xlnm._FilterDatabase" localSheetId="1" hidden="1">'Бомбардиры'!$B$1:$J$341</definedName>
    <definedName name="Excel_BuiltIn__FilterDatabase" localSheetId="4">'Календарь'!$I$2:$L$99</definedName>
    <definedName name="Excel_BuiltIn__FilterDatabase" localSheetId="4">'Календарь'!$B$2:$K$99</definedName>
  </definedNames>
  <calcPr fullCalcOnLoad="1"/>
</workbook>
</file>

<file path=xl/sharedStrings.xml><?xml version="1.0" encoding="utf-8"?>
<sst xmlns="http://schemas.openxmlformats.org/spreadsheetml/2006/main" count="3949" uniqueCount="557">
  <si>
    <t>ХАБАРОВСКАЯ ГОРОДСКАЯ ФЕДЕРАЦИЯ ХОККЕЯ С МЯЧОМ</t>
  </si>
  <si>
    <t>ПРОТОКОЛ</t>
  </si>
  <si>
    <t>Турнир по малоформатному хоккею с мячом "Открытая любительская лига"</t>
  </si>
  <si>
    <r>
      <t xml:space="preserve">Сезон </t>
    </r>
    <r>
      <rPr>
        <b/>
        <u val="single"/>
        <sz val="10"/>
        <rFont val="Arial Cyr"/>
        <family val="2"/>
      </rPr>
      <t>2014/2015 гг.</t>
    </r>
  </si>
  <si>
    <t xml:space="preserve">Дата игры: </t>
  </si>
  <si>
    <t xml:space="preserve">МАТЧ № </t>
  </si>
  <si>
    <t xml:space="preserve">Стадион: </t>
  </si>
  <si>
    <t xml:space="preserve">Главный судья </t>
  </si>
  <si>
    <t>Судья-секретарь</t>
  </si>
  <si>
    <t xml:space="preserve">Команда А    </t>
  </si>
  <si>
    <t xml:space="preserve">Команда Б   </t>
  </si>
  <si>
    <t>№</t>
  </si>
  <si>
    <t>Игрок</t>
  </si>
  <si>
    <t>Мячи</t>
  </si>
  <si>
    <t>Штраф</t>
  </si>
  <si>
    <t>Σ</t>
  </si>
  <si>
    <t>Штрафное время команды А</t>
  </si>
  <si>
    <t>Штрафное время команды Б</t>
  </si>
  <si>
    <t>Незабитые 12-метровые удары команды  А</t>
  </si>
  <si>
    <t>Незабитые 12-метровые удары команды  Б</t>
  </si>
  <si>
    <t>РЕЗУЛЬТАТ ИГРЫ</t>
  </si>
  <si>
    <t>1 тайм</t>
  </si>
  <si>
    <t>2 тайм</t>
  </si>
  <si>
    <t>Доп.вр</t>
  </si>
  <si>
    <t>Штрафные удары</t>
  </si>
  <si>
    <t>Общий результат</t>
  </si>
  <si>
    <t xml:space="preserve">Команда А   </t>
  </si>
  <si>
    <t xml:space="preserve">Команда Б  </t>
  </si>
  <si>
    <t>Подпись руководителя команды А</t>
  </si>
  <si>
    <t>Подпись руководителя команды Б</t>
  </si>
  <si>
    <t>Подпись главного судьи</t>
  </si>
  <si>
    <t>Подпись судьи-секретаря</t>
  </si>
  <si>
    <t>Хоккеист</t>
  </si>
  <si>
    <t xml:space="preserve">  АКоманда</t>
  </si>
  <si>
    <t>Голы</t>
  </si>
  <si>
    <t>Кол-во игр</t>
  </si>
  <si>
    <t>мячей за игру</t>
  </si>
  <si>
    <t>Доля от мячей команды</t>
  </si>
  <si>
    <t>Крамар Иван</t>
  </si>
  <si>
    <t>Арсеналец</t>
  </si>
  <si>
    <t>элит</t>
  </si>
  <si>
    <t>Анисимов Андрей Александрович</t>
  </si>
  <si>
    <t>Энергия</t>
  </si>
  <si>
    <t>первый</t>
  </si>
  <si>
    <t>Кудрявцев Егор Сергеевич</t>
  </si>
  <si>
    <t>ХНПЗ</t>
  </si>
  <si>
    <t>Денисов Евгений</t>
  </si>
  <si>
    <t>Авангард</t>
  </si>
  <si>
    <t>Ушаков Денис</t>
  </si>
  <si>
    <t>Заря</t>
  </si>
  <si>
    <t>Сиренко Максим</t>
  </si>
  <si>
    <t>Bandytime</t>
  </si>
  <si>
    <t>Григорьев Александр Алексеевич</t>
  </si>
  <si>
    <t>Шульга Алексей</t>
  </si>
  <si>
    <t>Железнодорожник</t>
  </si>
  <si>
    <t>Зверков Андрей</t>
  </si>
  <si>
    <t>Стройдормонтаж</t>
  </si>
  <si>
    <t>Васюков Иван</t>
  </si>
  <si>
    <t>Максаков Алексей</t>
  </si>
  <si>
    <t>Нефтяник</t>
  </si>
  <si>
    <t>Клюшин Антон</t>
  </si>
  <si>
    <t>Политехник</t>
  </si>
  <si>
    <t>Сапронов Алексей</t>
  </si>
  <si>
    <t>Мишкин Александр</t>
  </si>
  <si>
    <t>Лобов Игорь</t>
  </si>
  <si>
    <t>Чиганов Александр</t>
  </si>
  <si>
    <t>Гарантстрой</t>
  </si>
  <si>
    <t>Дорофеев Сергей</t>
  </si>
  <si>
    <t>Шувалов Кирилл</t>
  </si>
  <si>
    <t>Сташко Александр</t>
  </si>
  <si>
    <t>Костин Сергей Александрович</t>
  </si>
  <si>
    <t>Сокольников Александр</t>
  </si>
  <si>
    <t>Савочкин Евгений</t>
  </si>
  <si>
    <t>Гаврилюк Илья Андреевич</t>
  </si>
  <si>
    <t>Маврин Андрей</t>
  </si>
  <si>
    <t>Попов Александр</t>
  </si>
  <si>
    <t>Дегодьев Андрей</t>
  </si>
  <si>
    <t>Обухов Станислав — кап.</t>
  </si>
  <si>
    <t>Михайлов Александр Александрович</t>
  </si>
  <si>
    <t>Бражников Игорь Викторович</t>
  </si>
  <si>
    <t>Горностаев Юрий</t>
  </si>
  <si>
    <t>Фетисов Евгений</t>
  </si>
  <si>
    <t>Энергетик</t>
  </si>
  <si>
    <t>Ушаков Дмитрий</t>
  </si>
  <si>
    <t>Ходосов Иван</t>
  </si>
  <si>
    <t>Джуракулов Шерзод</t>
  </si>
  <si>
    <t>Головин Владимир Валентинович</t>
  </si>
  <si>
    <t>Попов Виктор</t>
  </si>
  <si>
    <t>Хабаров Роман</t>
  </si>
  <si>
    <t>Русь</t>
  </si>
  <si>
    <t>Михайлов Александр Анатольевич</t>
  </si>
  <si>
    <t>Обращёв Михаил</t>
  </si>
  <si>
    <t>Вишневский Александр</t>
  </si>
  <si>
    <t>Марченко Николай Леонидович</t>
  </si>
  <si>
    <t>ДЗЧРХ</t>
  </si>
  <si>
    <t>Горшков Денис Евгеньевич</t>
  </si>
  <si>
    <t>Иванченко Сергей</t>
  </si>
  <si>
    <t>Кориков Павел</t>
  </si>
  <si>
    <t>Талаев Алексей Владимирович</t>
  </si>
  <si>
    <t>Куликов Николай</t>
  </si>
  <si>
    <t>Радченко Валерий</t>
  </si>
  <si>
    <t>Шкинёв Евгений</t>
  </si>
  <si>
    <t>Оленик Александр</t>
  </si>
  <si>
    <t>Божедомов Игорь Викторович</t>
  </si>
  <si>
    <t>Саломатов Вячеслав Владимирович</t>
  </si>
  <si>
    <t>Ильдяев Кирилл</t>
  </si>
  <si>
    <t>Малека Дмитрий</t>
  </si>
  <si>
    <t>Волков Антон</t>
  </si>
  <si>
    <t>Рогулин Георгий</t>
  </si>
  <si>
    <t>Подлубный Андрей Борисович</t>
  </si>
  <si>
    <t>Мариненко Максим Вячеславович</t>
  </si>
  <si>
    <t>Голота Виктор</t>
  </si>
  <si>
    <t>Масличенко Олег</t>
  </si>
  <si>
    <t>Скрипаченко Сергей</t>
  </si>
  <si>
    <t>Калинкин Сергей</t>
  </si>
  <si>
    <t>Строитель</t>
  </si>
  <si>
    <t>Покрова Сергей</t>
  </si>
  <si>
    <t>Моисеенков Александр Владимирович — кап.</t>
  </si>
  <si>
    <t>Воробьёв Юрий</t>
  </si>
  <si>
    <t>Туржанский Александр</t>
  </si>
  <si>
    <t>Готин Олег</t>
  </si>
  <si>
    <t>Диканский Антон Владимирович</t>
  </si>
  <si>
    <t>Истомин Иван Павлович</t>
  </si>
  <si>
    <t>Лелеко Станислав Иванович</t>
  </si>
  <si>
    <t>Милкин Сергей</t>
  </si>
  <si>
    <t>Терещук Михаил</t>
  </si>
  <si>
    <t>Мазурин Андрей</t>
  </si>
  <si>
    <t>Ковалёв Виктор</t>
  </si>
  <si>
    <t>Кривошеев Александр</t>
  </si>
  <si>
    <t>Орлов Игорь Васильевич</t>
  </si>
  <si>
    <t>Терновский Игорь</t>
  </si>
  <si>
    <t>Ушаков Константин</t>
  </si>
  <si>
    <t>Мартынчук Сергей</t>
  </si>
  <si>
    <t>Ильин Сергей</t>
  </si>
  <si>
    <t>Сапежников Александр</t>
  </si>
  <si>
    <t>Григо Юрий</t>
  </si>
  <si>
    <t>Шин Евгений</t>
  </si>
  <si>
    <t>Пелых Сергей</t>
  </si>
  <si>
    <t>Петров Олег</t>
  </si>
  <si>
    <t>Хандошко Александр Борисович</t>
  </si>
  <si>
    <t>Цыганов Александр Александрович</t>
  </si>
  <si>
    <t>Подлесный Евгений</t>
  </si>
  <si>
    <t>Изергин Андрей</t>
  </si>
  <si>
    <t>Шарапа Алексей</t>
  </si>
  <si>
    <t>Крутский Валерий</t>
  </si>
  <si>
    <t>Скупов Григорий</t>
  </si>
  <si>
    <t>Носов Евгений</t>
  </si>
  <si>
    <t>Евтушенко Алексей</t>
  </si>
  <si>
    <t>Буртник Андрей</t>
  </si>
  <si>
    <t>Бывалин Алексей</t>
  </si>
  <si>
    <t>Скопинок Никита</t>
  </si>
  <si>
    <t>Шумских Антон</t>
  </si>
  <si>
    <t>Рябов Пётр</t>
  </si>
  <si>
    <t>Шорохов Александр</t>
  </si>
  <si>
    <t>Калинкин Стас</t>
  </si>
  <si>
    <t>Нерет Владимир Владимирович</t>
  </si>
  <si>
    <t>Макаров Олег Геннадьевич</t>
  </si>
  <si>
    <t>Долгих Максим</t>
  </si>
  <si>
    <t>Иванов Александр Сергеевич</t>
  </si>
  <si>
    <t>Макжанов Евгений</t>
  </si>
  <si>
    <t>Журжа Аркадий</t>
  </si>
  <si>
    <t>Сафонов Иван</t>
  </si>
  <si>
    <t>Чунарев Дмитрий Николаевич</t>
  </si>
  <si>
    <t>Шабанов Андрей Валерьевич</t>
  </si>
  <si>
    <t>Михайлов Павел Васильевич</t>
  </si>
  <si>
    <t>Гладилин Евгений Сергеевич</t>
  </si>
  <si>
    <t>Падисов Максим Анатольевич</t>
  </si>
  <si>
    <t>Акимов Валентин-кап.</t>
  </si>
  <si>
    <t>Борщеговский Михаил</t>
  </si>
  <si>
    <t>Пак Виталий</t>
  </si>
  <si>
    <t>Пуконюк Богдан</t>
  </si>
  <si>
    <t>Карстин Геннадий</t>
  </si>
  <si>
    <t>Тугарин Вячеслав</t>
  </si>
  <si>
    <t>Горшков Евгений</t>
  </si>
  <si>
    <t>Богословский Александр</t>
  </si>
  <si>
    <t>Епифанцев Максим</t>
  </si>
  <si>
    <t>Песик Сергей</t>
  </si>
  <si>
    <t>Бабец Евгений</t>
  </si>
  <si>
    <t>Прокопов Сергей</t>
  </si>
  <si>
    <t>Колповский Владимир</t>
  </si>
  <si>
    <t>Готин Алексей</t>
  </si>
  <si>
    <t>Хихленко Александр</t>
  </si>
  <si>
    <t>Ткачёв Андрей Викторович</t>
  </si>
  <si>
    <t>Холкин Сергей-к.</t>
  </si>
  <si>
    <t>Охори Дмитрий</t>
  </si>
  <si>
    <t>Ольшанов Станислав</t>
  </si>
  <si>
    <t>Орлов Михаил</t>
  </si>
  <si>
    <t>Золотарёв Евгений</t>
  </si>
  <si>
    <t>Ким Денис</t>
  </si>
  <si>
    <t>Пиголкин Андрей</t>
  </si>
  <si>
    <t>Бунин Валерий</t>
  </si>
  <si>
    <t>Лачин Александр</t>
  </si>
  <si>
    <t>Федоктов Денис</t>
  </si>
  <si>
    <t>Повод Данил</t>
  </si>
  <si>
    <t>Сикорский Евгений</t>
  </si>
  <si>
    <t>Степаненко Егор</t>
  </si>
  <si>
    <t>Данилов Сергей</t>
  </si>
  <si>
    <t>Донец Евгений Андреевич</t>
  </si>
  <si>
    <t>Дряпаченко Владислав Николаевич</t>
  </si>
  <si>
    <t>Цыганов Юрий Александрович</t>
  </si>
  <si>
    <t>Цыганов Александр Александрович-мл.</t>
  </si>
  <si>
    <t>Кравцов Николай Сергеевич</t>
  </si>
  <si>
    <t>Брюханов Вячеслав Владимирович</t>
  </si>
  <si>
    <t>Лень Павел Юрьевич — вр.</t>
  </si>
  <si>
    <t>Маслов Сергей — вр.</t>
  </si>
  <si>
    <t>Даньшин Михаил</t>
  </si>
  <si>
    <t>Валаев Вадим</t>
  </si>
  <si>
    <t>Сахань Александр</t>
  </si>
  <si>
    <t>Исайкин Станислав</t>
  </si>
  <si>
    <t>Удод Дмитрий</t>
  </si>
  <si>
    <t>Кибирев Николай</t>
  </si>
  <si>
    <t>Сазонов Николай</t>
  </si>
  <si>
    <t>Юрченко Юрий</t>
  </si>
  <si>
    <t>Зеленков Александр</t>
  </si>
  <si>
    <t>Андрей Батурский</t>
  </si>
  <si>
    <t>Ельский Дмитрий-кап.</t>
  </si>
  <si>
    <t>Казанцев Николай Николаевич</t>
  </si>
  <si>
    <t>Марченко Александр Николаевич</t>
  </si>
  <si>
    <t>Актанко Вадим</t>
  </si>
  <si>
    <t>Дорофеев Иван</t>
  </si>
  <si>
    <t>Залевский Юрий</t>
  </si>
  <si>
    <t>Залевский Михаил</t>
  </si>
  <si>
    <t>Сорокин Александр</t>
  </si>
  <si>
    <t>Игнатьев Виктор</t>
  </si>
  <si>
    <t>Мотовилов Александр</t>
  </si>
  <si>
    <t>Клименко Александр</t>
  </si>
  <si>
    <t>Курилович Константин</t>
  </si>
  <si>
    <t>Фадеев Александр</t>
  </si>
  <si>
    <t>Хопенков Евгений</t>
  </si>
  <si>
    <t>Николаев Даниил</t>
  </si>
  <si>
    <t>Белый Роман</t>
  </si>
  <si>
    <t>Солтус Андрей Сергеевич — вр.</t>
  </si>
  <si>
    <t>Сафаров Спартак Икромович</t>
  </si>
  <si>
    <t>Яворский Максим Игоревич</t>
  </si>
  <si>
    <t>Дмитриев Евгений-вр</t>
  </si>
  <si>
    <t>Лазарь Максим — вр.</t>
  </si>
  <si>
    <t>Андреев Андрей</t>
  </si>
  <si>
    <t>Барсук Родион</t>
  </si>
  <si>
    <t>Филонов Сергей</t>
  </si>
  <si>
    <t>Турбин Денис</t>
  </si>
  <si>
    <t>Кузнецов Евгений</t>
  </si>
  <si>
    <t>Бурьев Пётр</t>
  </si>
  <si>
    <t>Баженов Виктор</t>
  </si>
  <si>
    <t>Копачёв (Никита) Денис — вр.</t>
  </si>
  <si>
    <t>Милашин Евгений</t>
  </si>
  <si>
    <t>Кузнецов Егор</t>
  </si>
  <si>
    <t>Подорожный Константин Сергеевич — вр.</t>
  </si>
  <si>
    <t>Фёдоров Антон Викторович</t>
  </si>
  <si>
    <t>Киселёв Пётр Александрович</t>
  </si>
  <si>
    <t>Цюпко Алексей Владимирович</t>
  </si>
  <si>
    <t>Глущенко Александр Сергеевич-вр.</t>
  </si>
  <si>
    <t>Кривонос Вячеслав Викторович</t>
  </si>
  <si>
    <t>Фролов Станислав Олегович</t>
  </si>
  <si>
    <t>Суховой Игорь Викторович</t>
  </si>
  <si>
    <t>Павлычев Юрий</t>
  </si>
  <si>
    <t>Шистеров Андрей Анатольевич</t>
  </si>
  <si>
    <t>Попов Сергей</t>
  </si>
  <si>
    <t>Суслов Егор</t>
  </si>
  <si>
    <t>Моисеенков Андрей Владимирович — вр.</t>
  </si>
  <si>
    <t>Михайлов Василий Павлович</t>
  </si>
  <si>
    <t>Игнатьев Евгений Сергеевич</t>
  </si>
  <si>
    <t>Володькин Владимир</t>
  </si>
  <si>
    <t>Личман Виталий</t>
  </si>
  <si>
    <t>Карелин Вадим</t>
  </si>
  <si>
    <t>Петров Алексей</t>
  </si>
  <si>
    <t>Пинчук Виктор</t>
  </si>
  <si>
    <t>Лебедев Алексей</t>
  </si>
  <si>
    <t>Пономарёв Денис-вр.</t>
  </si>
  <si>
    <t>Герасимов Виктор</t>
  </si>
  <si>
    <t>Дикарёв Сергей-вр.</t>
  </si>
  <si>
    <t>Поляков Валерий</t>
  </si>
  <si>
    <t>Меренков Андрей</t>
  </si>
  <si>
    <t>Федюнин Василий</t>
  </si>
  <si>
    <t>Токоленко Константин Николаевич</t>
  </si>
  <si>
    <t>Костин Константин — вр.</t>
  </si>
  <si>
    <t>Перминов Михаил</t>
  </si>
  <si>
    <t>Мясников Семён — вр.</t>
  </si>
  <si>
    <t>Иванов Алексей</t>
  </si>
  <si>
    <t>Хоменко Евгений</t>
  </si>
  <si>
    <t>Короткий Антон</t>
  </si>
  <si>
    <t>Мазурин Александр</t>
  </si>
  <si>
    <t>Тортоев Евгений</t>
  </si>
  <si>
    <t>Рубан Константин — вр.</t>
  </si>
  <si>
    <t>Сокольников Матвей — вр.</t>
  </si>
  <si>
    <t>Дядькин Алексей Владимирович</t>
  </si>
  <si>
    <t>Красивых Антон Сергеевич</t>
  </si>
  <si>
    <t>Криволапов Геннадий Васильевич</t>
  </si>
  <si>
    <t>Новосельский Дмитрий</t>
  </si>
  <si>
    <t>Анисимов Дмитрий Владимирович - вр</t>
  </si>
  <si>
    <t>Василовский Константин Викторович</t>
  </si>
  <si>
    <t>Исаев Эдуард</t>
  </si>
  <si>
    <t>Журавлёв Алексей</t>
  </si>
  <si>
    <t>Рябухин Денис</t>
  </si>
  <si>
    <t>Кукуца Андрей Сергеевич</t>
  </si>
  <si>
    <t>Некрасов Владислав</t>
  </si>
  <si>
    <t>Кобяков Юрий</t>
  </si>
  <si>
    <t>Пешков Андрей</t>
  </si>
  <si>
    <t>Пешков Валерий</t>
  </si>
  <si>
    <t>Сабуров Вадим</t>
  </si>
  <si>
    <t>Сысоев Юрий</t>
  </si>
  <si>
    <t>Тюрин Александр</t>
  </si>
  <si>
    <t>Шиповалов Евгений</t>
  </si>
  <si>
    <t>Серов Иван</t>
  </si>
  <si>
    <t>Волков Роман</t>
  </si>
  <si>
    <t>Сундеев Леонид</t>
  </si>
  <si>
    <t>Сучков Сергей</t>
  </si>
  <si>
    <t>Фёдоров Иван</t>
  </si>
  <si>
    <t>Каминский Алексей</t>
  </si>
  <si>
    <t>Корнейчук Виталий</t>
  </si>
  <si>
    <t>Зыков Роман</t>
  </si>
  <si>
    <t>Мищак Георгий</t>
  </si>
  <si>
    <t>Александров Владимир — вр.</t>
  </si>
  <si>
    <t>Белов Алексей</t>
  </si>
  <si>
    <t>Хихленко Виталий</t>
  </si>
  <si>
    <t>Овчаренко Всеволод</t>
  </si>
  <si>
    <t>Овчаренко Игорь</t>
  </si>
  <si>
    <t>Полежаев Сергей</t>
  </si>
  <si>
    <t>Степанов Виталий</t>
  </si>
  <si>
    <t>Малкин Дмитрий</t>
  </si>
  <si>
    <t>Верниковский Дмитрий</t>
  </si>
  <si>
    <t>ЭЛИТНЫЙ ДИВИЗИОН</t>
  </si>
  <si>
    <t>Команда</t>
  </si>
  <si>
    <t>И</t>
  </si>
  <si>
    <t>В</t>
  </si>
  <si>
    <t>Н</t>
  </si>
  <si>
    <t>П</t>
  </si>
  <si>
    <t>Р/М</t>
  </si>
  <si>
    <t>О</t>
  </si>
  <si>
    <t>МЕСТО</t>
  </si>
  <si>
    <t>:</t>
  </si>
  <si>
    <t>ПЕРВЫЙ ДИВИЗИОН</t>
  </si>
  <si>
    <t>Вымпел</t>
  </si>
  <si>
    <t>ДВГАФК</t>
  </si>
  <si>
    <t>8</t>
  </si>
  <si>
    <t>5</t>
  </si>
  <si>
    <t>Юноши 1999</t>
  </si>
  <si>
    <t>Дата рождения</t>
  </si>
  <si>
    <t>Матч</t>
  </si>
  <si>
    <t>дата</t>
  </si>
  <si>
    <t>День недели</t>
  </si>
  <si>
    <t>Время</t>
  </si>
  <si>
    <t>Стадион</t>
  </si>
  <si>
    <t>Судья</t>
  </si>
  <si>
    <t>счёт</t>
  </si>
  <si>
    <t>Группа/Дивизион</t>
  </si>
  <si>
    <t>Примечание</t>
  </si>
  <si>
    <t>Публикация</t>
  </si>
  <si>
    <t>ЭЛИТНЫЙ группа</t>
  </si>
  <si>
    <t>ПЕРВЫЙ группа</t>
  </si>
  <si>
    <t>10-ка лучших бомбардиров Элитного дивизиона</t>
  </si>
  <si>
    <t>10-ка лучших бомбардиров Первого дивизиона</t>
  </si>
  <si>
    <t>ФЕДЕРАЦИЯ ХОККЕЯ С МЯЧОМ ХАБАРОВСКОГО КРАЯ</t>
  </si>
  <si>
    <t>Дата игры: 09.01.2015</t>
  </si>
  <si>
    <t>МАТЧ № 1  ЭЛИТНЫЙ ДИВИЗИОН</t>
  </si>
  <si>
    <t>Стадион: Заря</t>
  </si>
  <si>
    <t>Главный судья Костин Константин</t>
  </si>
  <si>
    <t>Судья-секретарь Костин Константин</t>
  </si>
  <si>
    <t xml:space="preserve">Команда А  </t>
  </si>
  <si>
    <t xml:space="preserve">Команда Б </t>
  </si>
  <si>
    <t>Дата игры: 18.02.2015</t>
  </si>
  <si>
    <t>МАТЧ № 2  ЭЛИТНЫЙ ДИВИЗИОН</t>
  </si>
  <si>
    <t>Стадион: Нефтяник</t>
  </si>
  <si>
    <r>
      <t xml:space="preserve">Главный судья </t>
    </r>
    <r>
      <rPr>
        <b/>
        <sz val="10"/>
        <rFont val="Arial Cyr"/>
        <family val="2"/>
      </rPr>
      <t>Пузанов Е.</t>
    </r>
  </si>
  <si>
    <t>МАТЧ № 3  ЭЛИТНЫЙ ДИВИЗИОН</t>
  </si>
  <si>
    <t>неявка Bandytime</t>
  </si>
  <si>
    <t>МАТЧ № 4  ЭЛИТНЫЙ ДИВИЗИОН</t>
  </si>
  <si>
    <t>МАТЧ № 5  ЭЛИТНЫЙ ДИВИЗИОН</t>
  </si>
  <si>
    <t>МАТЧ № 6  ЭЛИТНЫЙ ДИВИЗИОН</t>
  </si>
  <si>
    <t>МАТЧ № 7  ЭЛИТНЫЙ ДИВИЗИОН</t>
  </si>
  <si>
    <t>МАТЧ № 8  ЭЛИТНЫЙ ДИВИЗИОН</t>
  </si>
  <si>
    <t>Дата игры: 14.12.2014</t>
  </si>
  <si>
    <t>МАТЧ № 9  ЭЛИТНЫЙ ДИВИЗИОН</t>
  </si>
  <si>
    <t>Дата игры: 13.12.2014</t>
  </si>
  <si>
    <t>МАТЧ № 10  ЭЛИТНЫЙ ДИВИЗИОН</t>
  </si>
  <si>
    <t>Стадион: Арсенал</t>
  </si>
  <si>
    <t>Дата игры: 02.03.2015</t>
  </si>
  <si>
    <t>МАТЧ № 11  ЭЛИТНЫЙ ДИВИЗИОН</t>
  </si>
  <si>
    <t>МАТЧ № 12  ЭЛИТНЫЙ ДИВИЗИОН</t>
  </si>
  <si>
    <t>Неявка Bandytime</t>
  </si>
  <si>
    <t>Дата игры: 28.12.2014</t>
  </si>
  <si>
    <t>МАТЧ № 13  ЭЛИТНЫЙ ДИВИЗИОН</t>
  </si>
  <si>
    <t>Матиенко</t>
  </si>
  <si>
    <t>Лапин</t>
  </si>
  <si>
    <t>Дата игры: 27.12.2014</t>
  </si>
  <si>
    <t>МАТЧ № 14  ЭЛИТНЫЙ ДИВИЗИОН</t>
  </si>
  <si>
    <t>Дата игры: 24.02.2015</t>
  </si>
  <si>
    <t>МАТЧ № 15  ЭЛИТНЫЙ ДИВИЗИОН</t>
  </si>
  <si>
    <t>Главный судья Костин К.</t>
  </si>
  <si>
    <t>Судья-секретарь Дядькин А.В</t>
  </si>
  <si>
    <t>Дата игры: 01.03.2015</t>
  </si>
  <si>
    <t>МАТЧ № 16  ЭЛИТНЫЙ ДИВИЗИОН</t>
  </si>
  <si>
    <t>Главный судья Лебедев Ю</t>
  </si>
  <si>
    <t>Судья-секретарь Лебедев Ю</t>
  </si>
  <si>
    <t>Дата игры: 25.01.2015</t>
  </si>
  <si>
    <t>МАТЧ № 17  ЭЛИТНЫЙ ДИВИЗИОН</t>
  </si>
  <si>
    <t>МАТЧ № 18  ЭЛИТНЫЙ ДИВИЗИОН</t>
  </si>
  <si>
    <t>Дата игры: 05.01.2015</t>
  </si>
  <si>
    <t>МАТЧ № 19  ЭЛИТНЫЙ ДИВИЗИОН</t>
  </si>
  <si>
    <t>МАТЧ № 20  ЭЛИТНЫЙ ДИВИЗИОН</t>
  </si>
  <si>
    <t>автогол Головин</t>
  </si>
  <si>
    <t>Дата игры: 24.01.2015</t>
  </si>
  <si>
    <t>МАТЧ № 21  ЭЛИТНЫЙ ДИВИЗИОН</t>
  </si>
  <si>
    <t>МАТЧ № 22  ЭЛИТНЫЙ ДИВИЗИОН</t>
  </si>
  <si>
    <t>МАТЧ № 23  ЭЛИТНЫЙ ДИВИЗИОН</t>
  </si>
  <si>
    <t>МАТЧ № 24  ЭЛИТНЫЙ ДИВИЗИОН</t>
  </si>
  <si>
    <t>Дата игры: 15.02.2015</t>
  </si>
  <si>
    <t>МАТЧ № 25  ЭЛИТНЫЙ ДИВИЗИОН</t>
  </si>
  <si>
    <t>МАТЧ № 26  ЭЛИТНЫЙ ДИВИЗИОН</t>
  </si>
  <si>
    <t>Дата игры: 14.02.2015</t>
  </si>
  <si>
    <t>МАТЧ № 27  ЭЛИТНЫЙ ДИВИЗИОН</t>
  </si>
  <si>
    <t>Дата игры: 18.01.2015</t>
  </si>
  <si>
    <t>МАТЧ № 28  ЭЛИТНЫЙ ДИВИЗИОН</t>
  </si>
  <si>
    <t>Главный судья Пузанов Евгений</t>
  </si>
  <si>
    <t>Судья-секретарь Пузанов Евгений</t>
  </si>
  <si>
    <t>МАТЧ № 29  ПЕРВЫЙ ДИВИЗИОН</t>
  </si>
  <si>
    <t>Дата игры: 04.01.2015</t>
  </si>
  <si>
    <t>МАТЧ № 30  ПЕРВЫЙ ДИВИЗИОН</t>
  </si>
  <si>
    <r>
      <t>Дата игры:</t>
    </r>
    <r>
      <rPr>
        <sz val="10"/>
        <rFont val="Arial Cyr"/>
        <family val="2"/>
      </rPr>
      <t xml:space="preserve"> 07.12.2014</t>
    </r>
  </si>
  <si>
    <t>МАТЧ № 31  ПЕРВЫЙ ДИВИЗИОН</t>
  </si>
  <si>
    <r>
      <t>Стадион:</t>
    </r>
    <r>
      <rPr>
        <sz val="10"/>
        <rFont val="Arial Cyr"/>
        <family val="2"/>
      </rPr>
      <t xml:space="preserve"> Заря</t>
    </r>
  </si>
  <si>
    <t>Судья-секретарь Костин К.</t>
  </si>
  <si>
    <t>Дата игры: 27.01.2015</t>
  </si>
  <si>
    <t>МАТЧ № 32  ПЕРВЫЙ ДИВИЗИОН</t>
  </si>
  <si>
    <t>МАТЧ № 33  ПЕРВЫЙ ДИВИЗИОН</t>
  </si>
  <si>
    <t>Дата игры: 10.01.2015</t>
  </si>
  <si>
    <t>МАТЧ № 34  ПЕРВЫЙ ДИВИЗИОН</t>
  </si>
  <si>
    <t>МАТЧ № 35  ПЕРВЫЙ ДИВИЗИОН</t>
  </si>
  <si>
    <t>Дата игры: 22.12.2014</t>
  </si>
  <si>
    <t>МАТЧ № 36  ПЕРВЫЙ ДИВИЗИОН</t>
  </si>
  <si>
    <t>Дата игры: 08.02.2015</t>
  </si>
  <si>
    <t>МАТЧ № 37  ПЕРВЫЙ ДИВИЗИОН</t>
  </si>
  <si>
    <t>МАТЧ № 38  ПЕРВЫЙ ДИВИЗИОН</t>
  </si>
  <si>
    <t>МАТЧ № 39  ПЕРВЫЙ ДИВИЗИОН</t>
  </si>
  <si>
    <t>МАТЧ № 40  ПЕРВЫЙ ДИВИЗИОН</t>
  </si>
  <si>
    <t>Дата игры: 11.02.2015</t>
  </si>
  <si>
    <t>МАТЧ № 41  ПЕРВЫЙ ДИВИЗИОН</t>
  </si>
  <si>
    <t>МАТЧ № 42  ПЕРВЫЙ ДИВИЗИОН</t>
  </si>
  <si>
    <t>Дата игры: 19.02.2015</t>
  </si>
  <si>
    <t>МАТЧ № 43  ПЕРВЫЙ ДИВИЗИОН</t>
  </si>
  <si>
    <t>МАТЧ № 44  ПЕРВЫЙ ДИВИЗИОН</t>
  </si>
  <si>
    <t>МАТЧ № 45  ПЕРВЫЙ ДИВИЗИОН</t>
  </si>
  <si>
    <t>Дата игры: 21.01.2015</t>
  </si>
  <si>
    <t>МАТЧ № 46  ПЕРВЫЙ ДИВИЗИОН</t>
  </si>
  <si>
    <t>МАТЧ № 47  ПЕРВЫЙ ДИВИЗИОН</t>
  </si>
  <si>
    <r>
      <t xml:space="preserve">Главный судья </t>
    </r>
    <r>
      <rPr>
        <b/>
        <sz val="10"/>
        <rFont val="Arial Cyr"/>
        <family val="2"/>
      </rPr>
      <t>Костин К.</t>
    </r>
  </si>
  <si>
    <r>
      <t xml:space="preserve">Судья-секретарь  </t>
    </r>
    <r>
      <rPr>
        <b/>
        <sz val="10"/>
        <rFont val="Arial Cyr"/>
        <family val="2"/>
      </rPr>
      <t>Костин К.</t>
    </r>
  </si>
  <si>
    <t>МАТЧ № 48  ПЕРВЫЙ ДИВИЗИОН</t>
  </si>
  <si>
    <t>МАТЧ № 49  ПЕРВЫЙ ДИВИЗИОН</t>
  </si>
  <si>
    <t>МАТЧ № 50  ЭЛИТНЫЙ ДИВИЗИОН ¼ финала</t>
  </si>
  <si>
    <t>МАТЧ № 51  ЭЛИТНЫЙ ДИВИЗИОН ¼ финала</t>
  </si>
  <si>
    <t>МАТЧ № 52  ЭЛИТНЫЙ ДИВИЗИОН ¼ финала</t>
  </si>
  <si>
    <t>МАТЧ № 53  ЭЛИТНЫЙ ДИВИЗИОН ¼ финала</t>
  </si>
  <si>
    <t>МАТЧ № 54  ЭЛИТНЫЙ ДИВИЗИОН за 5-8 места</t>
  </si>
  <si>
    <t>МАТЧ № 55  ЭЛИТНЫЙ ДИВИЗИОН за 5-8 места</t>
  </si>
  <si>
    <t>МАТЧ № 56  ЭЛИТНЫЙ ДИВИЗИОН за 5 место</t>
  </si>
  <si>
    <t>МАТЧ № 57  ЭЛИТНЫЙ ДИВИЗИОН за 7 место</t>
  </si>
  <si>
    <t>МАТЧ № 58  ЭЛИТНЫЙ ДИВИЗИОН ½ финала</t>
  </si>
  <si>
    <t>МАТЧ № 59  ЭЛИТНЫЙ ДИВИЗИОН ½ финала</t>
  </si>
  <si>
    <t>Дата игры: 15.03.2015</t>
  </si>
  <si>
    <t>МАТЧ № 60  ЭЛИТНЫЙ ДИВИЗИОН за 3 место</t>
  </si>
  <si>
    <t>Главный судья Гончар В.</t>
  </si>
  <si>
    <t>Судья-секретарь Дядькин А.</t>
  </si>
  <si>
    <t>МАТЧ № 61  ЭЛИТНЫЙ ДИВИЗИОН Финал</t>
  </si>
  <si>
    <t>Главный судья Лебедев Ю.</t>
  </si>
  <si>
    <t>Судья-секретарь Дядькин В.</t>
  </si>
  <si>
    <t>№ 5 (вратарь)</t>
  </si>
  <si>
    <t>Дата игры: 21.02.2015</t>
  </si>
  <si>
    <t>МАТЧ № 62  ПЕРВЫЙ ДИВИЗИОН ¼ финала</t>
  </si>
  <si>
    <t>Главный судья Пузанов Е.</t>
  </si>
  <si>
    <t>Судья-секретарь Пузанов Е.</t>
  </si>
  <si>
    <t>МАТЧ № 63  ПЕРВЫЙ ДИВИЗИОН ¼ финала</t>
  </si>
  <si>
    <t>Дата игры: 26.02.2015</t>
  </si>
  <si>
    <t>МАТЧ № 64  ПЕРВЫЙ ДИВИЗИОН ¼ финала</t>
  </si>
  <si>
    <t>МАТЧ № 65  ПЕРВЫЙ ДИВИЗИОН за 5-7 места</t>
  </si>
  <si>
    <t>Главный судья Дядькин А.</t>
  </si>
  <si>
    <t>МАТЧ № 66  ПЕРВЫЙ ДИВИЗИОН за 5-7 места</t>
  </si>
  <si>
    <t>Дата игры: 13.03.2015</t>
  </si>
  <si>
    <t>МАТЧ № 67  ПЕРВЫЙ ДИВИЗИОН за 5-7 места</t>
  </si>
  <si>
    <t>МАТЧ № 68  ПЕРВЫЙ ДИВИЗИОН ½ финала</t>
  </si>
  <si>
    <t>МАТЧ № 69  ПЕРВЫЙ ДИВИЗИОН ½ финала</t>
  </si>
  <si>
    <t>МАТЧ № 70 ПЕРВЫЙ ДИВИЗИОН за 3 место</t>
  </si>
  <si>
    <t>МАТЧ № 71  ПЕРВЫЙ ДИВИЗИОН финал</t>
  </si>
  <si>
    <t>Политехник - ДВГАФК</t>
  </si>
  <si>
    <t>ДВГАФК - Политехник</t>
  </si>
  <si>
    <t>Железнодорожник - Политехник</t>
  </si>
  <si>
    <t>ДВГАФК - Железнодорожник</t>
  </si>
  <si>
    <t>Политехник - Железнодорожник</t>
  </si>
  <si>
    <t>Железнодорожник - ДВГАФК</t>
  </si>
  <si>
    <t>Железнодорожник - Арсеналец</t>
  </si>
  <si>
    <t>Политехник - Арсеналец</t>
  </si>
  <si>
    <t>Арсеналец - ДВГАФК</t>
  </si>
  <si>
    <t>Арсеналец - Политехник</t>
  </si>
  <si>
    <t>Арсеналец - Железнодорожник</t>
  </si>
  <si>
    <t>ДВГАФК - Арсеналец</t>
  </si>
  <si>
    <t>ДВГАФК - Авангард</t>
  </si>
  <si>
    <t>Авангард - Железнодорожник</t>
  </si>
  <si>
    <t>Арсеналец - Авангард</t>
  </si>
  <si>
    <t>Авангард - Политехник</t>
  </si>
  <si>
    <t>Авангард - ДВГАФК</t>
  </si>
  <si>
    <t>Железнодорожник - Авангард</t>
  </si>
  <si>
    <t>Авангард - Арсеналец</t>
  </si>
  <si>
    <t>Политехник - Авангард</t>
  </si>
  <si>
    <t>Политехник - Урожай</t>
  </si>
  <si>
    <t>Урожай - Арсеналец</t>
  </si>
  <si>
    <t>ДВГАФК - Урожай</t>
  </si>
  <si>
    <t>Урожай - Авангард</t>
  </si>
  <si>
    <t>Железнодорожник - Урожай</t>
  </si>
  <si>
    <t>Урожай - Политехник</t>
  </si>
  <si>
    <t>Арсеналец - Урожай</t>
  </si>
  <si>
    <t>Урожай - ДВГАФК</t>
  </si>
  <si>
    <t>Авангард - Урожай</t>
  </si>
  <si>
    <t>Урожай - Железнодорожник</t>
  </si>
  <si>
    <t>Заря - ДВГУПС</t>
  </si>
  <si>
    <t>Энергия - ДВГУПС</t>
  </si>
  <si>
    <t>Заря - Энергия</t>
  </si>
  <si>
    <t>ХНПЗ - Заря</t>
  </si>
  <si>
    <t>ХНПЗ - ДВГУПС</t>
  </si>
  <si>
    <t>Энергия - ХНПЗ</t>
  </si>
  <si>
    <t>Заря - Гарантстрой</t>
  </si>
  <si>
    <t>Гарантстрой - Энергия</t>
  </si>
  <si>
    <t>ХНПЗ - Гарантстрой</t>
  </si>
  <si>
    <t>Гарантстрой - ДВГУПС</t>
  </si>
  <si>
    <t>Динамо - Заря</t>
  </si>
  <si>
    <t>Энергия - Динамо</t>
  </si>
  <si>
    <t>Динамо - ХНПЗ</t>
  </si>
  <si>
    <t>Гарантстрой - Динамо</t>
  </si>
  <si>
    <t>Динамо - ДВГУПС</t>
  </si>
  <si>
    <t>Динамо - Ветеран</t>
  </si>
  <si>
    <t>ДВГУПС - Ветеран</t>
  </si>
  <si>
    <t>Заря - Ветеран</t>
  </si>
  <si>
    <t>Ветеран - Энергия</t>
  </si>
  <si>
    <t>ХНПЗ - Ветеран</t>
  </si>
  <si>
    <t>Ветеран - Гарантстрой</t>
  </si>
  <si>
    <t>Гарантстрой - Лидер</t>
  </si>
  <si>
    <t>Лидер - Динамо</t>
  </si>
  <si>
    <t>Ветеран - Лидер</t>
  </si>
  <si>
    <t>ДВГУПС - Лидер</t>
  </si>
  <si>
    <t>Лидер - Заря</t>
  </si>
  <si>
    <t>Энергия - Лидер</t>
  </si>
  <si>
    <t>Лидер - ХНПЗ</t>
  </si>
  <si>
    <t>ХНПЗ - ДЗЧРХ</t>
  </si>
  <si>
    <t>ДЗЧРХ - Гарантстрой</t>
  </si>
  <si>
    <t>Динамо - ДЗЧРХ</t>
  </si>
  <si>
    <t>ДЗЧРХ - Ветеран</t>
  </si>
  <si>
    <t>Лидер - ДЗЧРХ</t>
  </si>
  <si>
    <t>ДВГУПС - ДЗЧРХ</t>
  </si>
  <si>
    <t>Заря - ДЗЧРХ</t>
  </si>
  <si>
    <t>ДЗЧРХ - Энергия</t>
  </si>
  <si>
    <t>Энергия - Арсенал мини</t>
  </si>
  <si>
    <t>Арсенал мини - ХНПЗ</t>
  </si>
  <si>
    <t>Гарантстрой - Арсенал мини</t>
  </si>
  <si>
    <t>Арсенал мини - Динамо</t>
  </si>
  <si>
    <t>Ветеран - Арсенал мини</t>
  </si>
  <si>
    <t>Арсенал мини - Лидер</t>
  </si>
  <si>
    <t>ДЗЧРХ - Арсенал мини</t>
  </si>
  <si>
    <t>ДВГУПС - Арсенал мини</t>
  </si>
  <si>
    <t>Арсенал мини - Заря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</si>
</sst>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</numFmts>
  <fonts count="56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sz val="10"/>
      <color indexed="12"/>
      <name val="Arial Cyr"/>
      <family val="2"/>
    </font>
    <font>
      <b/>
      <sz val="10"/>
      <color indexed="53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sz val="11"/>
      <name val="Times New Roman"/>
      <family val="1"/>
    </font>
    <font>
      <b/>
      <sz val="8"/>
      <name val="Arial Cyr"/>
      <family val="2"/>
    </font>
    <font>
      <sz val="10"/>
      <name val="Times New Roman"/>
      <family val="1"/>
    </font>
    <font>
      <sz val="10.5"/>
      <name val="Times New Roman"/>
      <family val="1"/>
    </font>
    <font>
      <b/>
      <sz val="8"/>
      <color indexed="10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16" xfId="0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6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3" xfId="0" applyFont="1" applyBorder="1" applyAlignment="1">
      <alignment horizontal="center" wrapText="1"/>
    </xf>
    <xf numFmtId="0" fontId="0" fillId="33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8" fillId="34" borderId="30" xfId="43" applyNumberFormat="1" applyFill="1" applyBorder="1" applyAlignment="1" applyProtection="1">
      <alignment horizontal="center"/>
      <protection/>
    </xf>
    <xf numFmtId="0" fontId="9" fillId="34" borderId="31" xfId="43" applyNumberFormat="1" applyFont="1" applyFill="1" applyBorder="1" applyAlignment="1" applyProtection="1">
      <alignment horizontal="center"/>
      <protection/>
    </xf>
    <xf numFmtId="0" fontId="8" fillId="34" borderId="32" xfId="43" applyNumberFormat="1" applyFill="1" applyBorder="1" applyAlignment="1" applyProtection="1">
      <alignment horizontal="center"/>
      <protection/>
    </xf>
    <xf numFmtId="0" fontId="8" fillId="34" borderId="31" xfId="43" applyNumberFormat="1" applyFont="1" applyFill="1" applyBorder="1" applyAlignment="1" applyProtection="1">
      <alignment horizontal="center"/>
      <protection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7" xfId="0" applyFont="1" applyFill="1" applyBorder="1" applyAlignment="1">
      <alignment/>
    </xf>
    <xf numFmtId="0" fontId="8" fillId="34" borderId="38" xfId="43" applyNumberFormat="1" applyFill="1" applyBorder="1" applyAlignment="1" applyProtection="1">
      <alignment horizontal="center"/>
      <protection/>
    </xf>
    <xf numFmtId="0" fontId="9" fillId="34" borderId="0" xfId="43" applyNumberFormat="1" applyFont="1" applyFill="1" applyBorder="1" applyAlignment="1" applyProtection="1">
      <alignment horizontal="center"/>
      <protection/>
    </xf>
    <xf numFmtId="0" fontId="8" fillId="34" borderId="0" xfId="43" applyNumberFormat="1" applyFont="1" applyFill="1" applyBorder="1" applyAlignment="1" applyProtection="1">
      <alignment horizontal="center"/>
      <protection/>
    </xf>
    <xf numFmtId="0" fontId="8" fillId="34" borderId="39" xfId="43" applyNumberFormat="1" applyFill="1" applyBorder="1" applyAlignment="1" applyProtection="1">
      <alignment horizontal="center"/>
      <protection/>
    </xf>
    <xf numFmtId="0" fontId="0" fillId="35" borderId="38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34" borderId="30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8" fillId="35" borderId="30" xfId="43" applyNumberFormat="1" applyFill="1" applyBorder="1" applyAlignment="1" applyProtection="1">
      <alignment horizontal="center"/>
      <protection/>
    </xf>
    <xf numFmtId="0" fontId="8" fillId="35" borderId="31" xfId="43" applyNumberFormat="1" applyFont="1" applyFill="1" applyBorder="1" applyAlignment="1" applyProtection="1">
      <alignment horizontal="center"/>
      <protection/>
    </xf>
    <xf numFmtId="0" fontId="8" fillId="35" borderId="32" xfId="43" applyNumberFormat="1" applyFill="1" applyBorder="1" applyAlignment="1" applyProtection="1">
      <alignment horizontal="center"/>
      <protection/>
    </xf>
    <xf numFmtId="0" fontId="0" fillId="34" borderId="43" xfId="0" applyFill="1" applyBorder="1" applyAlignment="1">
      <alignment horizontal="center"/>
    </xf>
    <xf numFmtId="0" fontId="0" fillId="34" borderId="44" xfId="0" applyFont="1" applyFill="1" applyBorder="1" applyAlignment="1">
      <alignment/>
    </xf>
    <xf numFmtId="0" fontId="8" fillId="34" borderId="21" xfId="43" applyNumberFormat="1" applyFill="1" applyBorder="1" applyAlignment="1" applyProtection="1">
      <alignment horizontal="center"/>
      <protection/>
    </xf>
    <xf numFmtId="0" fontId="9" fillId="34" borderId="22" xfId="43" applyNumberFormat="1" applyFont="1" applyFill="1" applyBorder="1" applyAlignment="1" applyProtection="1">
      <alignment horizontal="center"/>
      <protection/>
    </xf>
    <xf numFmtId="0" fontId="8" fillId="34" borderId="22" xfId="43" applyNumberFormat="1" applyFont="1" applyFill="1" applyBorder="1" applyAlignment="1" applyProtection="1">
      <alignment horizontal="center"/>
      <protection/>
    </xf>
    <xf numFmtId="0" fontId="8" fillId="34" borderId="24" xfId="43" applyNumberFormat="1" applyFill="1" applyBorder="1" applyAlignment="1" applyProtection="1">
      <alignment horizontal="center"/>
      <protection/>
    </xf>
    <xf numFmtId="0" fontId="0" fillId="34" borderId="21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36" borderId="49" xfId="0" applyFont="1" applyFill="1" applyBorder="1" applyAlignment="1">
      <alignment/>
    </xf>
    <xf numFmtId="0" fontId="0" fillId="36" borderId="50" xfId="0" applyFont="1" applyFill="1" applyBorder="1" applyAlignment="1">
      <alignment horizontal="center"/>
    </xf>
    <xf numFmtId="0" fontId="0" fillId="36" borderId="51" xfId="0" applyFont="1" applyFill="1" applyBorder="1" applyAlignment="1">
      <alignment horizontal="center"/>
    </xf>
    <xf numFmtId="0" fontId="0" fillId="36" borderId="49" xfId="0" applyFont="1" applyFill="1" applyBorder="1" applyAlignment="1">
      <alignment horizontal="center"/>
    </xf>
    <xf numFmtId="0" fontId="0" fillId="36" borderId="5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7" xfId="0" applyFont="1" applyFill="1" applyBorder="1" applyAlignment="1">
      <alignment/>
    </xf>
    <xf numFmtId="0" fontId="0" fillId="37" borderId="53" xfId="0" applyFont="1" applyFill="1" applyBorder="1" applyAlignment="1">
      <alignment horizontal="center"/>
    </xf>
    <xf numFmtId="0" fontId="4" fillId="37" borderId="54" xfId="0" applyFont="1" applyFill="1" applyBorder="1" applyAlignment="1">
      <alignment horizontal="center"/>
    </xf>
    <xf numFmtId="0" fontId="0" fillId="37" borderId="54" xfId="0" applyFont="1" applyFill="1" applyBorder="1" applyAlignment="1">
      <alignment horizontal="center"/>
    </xf>
    <xf numFmtId="0" fontId="8" fillId="36" borderId="53" xfId="43" applyNumberFormat="1" applyFill="1" applyBorder="1" applyAlignment="1" applyProtection="1">
      <alignment horizontal="center"/>
      <protection/>
    </xf>
    <xf numFmtId="0" fontId="0" fillId="36" borderId="54" xfId="43" applyNumberFormat="1" applyFont="1" applyFill="1" applyBorder="1" applyAlignment="1" applyProtection="1">
      <alignment horizontal="center"/>
      <protection/>
    </xf>
    <xf numFmtId="0" fontId="8" fillId="36" borderId="55" xfId="43" applyNumberFormat="1" applyFill="1" applyBorder="1" applyAlignment="1" applyProtection="1">
      <alignment horizontal="center"/>
      <protection/>
    </xf>
    <xf numFmtId="0" fontId="8" fillId="36" borderId="54" xfId="43" applyNumberFormat="1" applyFont="1" applyFill="1" applyBorder="1" applyAlignment="1" applyProtection="1">
      <alignment horizontal="center"/>
      <protection/>
    </xf>
    <xf numFmtId="0" fontId="0" fillId="36" borderId="31" xfId="43" applyNumberFormat="1" applyFont="1" applyFill="1" applyBorder="1" applyAlignment="1" applyProtection="1">
      <alignment horizontal="center"/>
      <protection/>
    </xf>
    <xf numFmtId="0" fontId="0" fillId="36" borderId="40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57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10" fillId="36" borderId="37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8" fillId="36" borderId="30" xfId="43" applyNumberFormat="1" applyFill="1" applyBorder="1" applyAlignment="1" applyProtection="1">
      <alignment horizontal="center"/>
      <protection/>
    </xf>
    <xf numFmtId="0" fontId="8" fillId="36" borderId="31" xfId="43" applyNumberFormat="1" applyFont="1" applyFill="1" applyBorder="1" applyAlignment="1" applyProtection="1">
      <alignment horizontal="center"/>
      <protection/>
    </xf>
    <xf numFmtId="0" fontId="0" fillId="37" borderId="30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0" fontId="8" fillId="36" borderId="32" xfId="43" applyNumberFormat="1" applyFill="1" applyBorder="1" applyAlignment="1" applyProtection="1">
      <alignment horizontal="center"/>
      <protection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/>
    </xf>
    <xf numFmtId="0" fontId="10" fillId="36" borderId="17" xfId="0" applyFont="1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8" fillId="36" borderId="31" xfId="43" applyNumberFormat="1" applyFill="1" applyBorder="1" applyAlignment="1" applyProtection="1">
      <alignment horizontal="center"/>
      <protection/>
    </xf>
    <xf numFmtId="0" fontId="0" fillId="36" borderId="36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0" fillId="36" borderId="15" xfId="0" applyFont="1" applyFill="1" applyBorder="1" applyAlignment="1">
      <alignment/>
    </xf>
    <xf numFmtId="0" fontId="4" fillId="37" borderId="58" xfId="0" applyFont="1" applyFill="1" applyBorder="1" applyAlignment="1">
      <alignment horizontal="center"/>
    </xf>
    <xf numFmtId="49" fontId="8" fillId="36" borderId="30" xfId="43" applyNumberFormat="1" applyFont="1" applyFill="1" applyBorder="1" applyAlignment="1" applyProtection="1">
      <alignment horizontal="center"/>
      <protection/>
    </xf>
    <xf numFmtId="49" fontId="8" fillId="36" borderId="31" xfId="43" applyNumberFormat="1" applyFont="1" applyFill="1" applyBorder="1" applyAlignment="1" applyProtection="1">
      <alignment horizontal="center"/>
      <protection/>
    </xf>
    <xf numFmtId="0" fontId="0" fillId="36" borderId="18" xfId="0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8" fillId="36" borderId="59" xfId="43" applyNumberFormat="1" applyFill="1" applyBorder="1" applyAlignment="1" applyProtection="1">
      <alignment horizontal="center"/>
      <protection/>
    </xf>
    <xf numFmtId="0" fontId="0" fillId="36" borderId="60" xfId="43" applyNumberFormat="1" applyFont="1" applyFill="1" applyBorder="1" applyAlignment="1" applyProtection="1">
      <alignment horizontal="center"/>
      <protection/>
    </xf>
    <xf numFmtId="0" fontId="8" fillId="36" borderId="60" xfId="43" applyNumberFormat="1" applyFont="1" applyFill="1" applyBorder="1" applyAlignment="1" applyProtection="1">
      <alignment horizontal="center"/>
      <protection/>
    </xf>
    <xf numFmtId="0" fontId="8" fillId="36" borderId="61" xfId="43" applyNumberFormat="1" applyFill="1" applyBorder="1" applyAlignment="1" applyProtection="1">
      <alignment horizontal="center"/>
      <protection/>
    </xf>
    <xf numFmtId="0" fontId="0" fillId="36" borderId="59" xfId="0" applyFont="1" applyFill="1" applyBorder="1" applyAlignment="1">
      <alignment horizontal="center"/>
    </xf>
    <xf numFmtId="0" fontId="0" fillId="36" borderId="60" xfId="0" applyFont="1" applyFill="1" applyBorder="1" applyAlignment="1">
      <alignment horizontal="center"/>
    </xf>
    <xf numFmtId="0" fontId="0" fillId="36" borderId="61" xfId="0" applyFont="1" applyFill="1" applyBorder="1" applyAlignment="1">
      <alignment horizontal="center"/>
    </xf>
    <xf numFmtId="0" fontId="8" fillId="37" borderId="59" xfId="43" applyNumberFormat="1" applyFill="1" applyBorder="1" applyAlignment="1" applyProtection="1">
      <alignment horizontal="center"/>
      <protection/>
    </xf>
    <xf numFmtId="0" fontId="8" fillId="37" borderId="60" xfId="43" applyNumberFormat="1" applyFont="1" applyFill="1" applyBorder="1" applyAlignment="1" applyProtection="1">
      <alignment horizontal="center"/>
      <protection/>
    </xf>
    <xf numFmtId="0" fontId="8" fillId="37" borderId="61" xfId="43" applyNumberFormat="1" applyFill="1" applyBorder="1" applyAlignment="1" applyProtection="1">
      <alignment horizontal="center"/>
      <protection/>
    </xf>
    <xf numFmtId="0" fontId="0" fillId="36" borderId="45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47" xfId="0" applyFont="1" applyFill="1" applyBorder="1" applyAlignment="1">
      <alignment horizontal="center"/>
    </xf>
    <xf numFmtId="0" fontId="6" fillId="36" borderId="44" xfId="0" applyFont="1" applyFill="1" applyBorder="1" applyAlignment="1">
      <alignment horizontal="center"/>
    </xf>
    <xf numFmtId="0" fontId="0" fillId="0" borderId="62" xfId="0" applyFont="1" applyBorder="1" applyAlignment="1">
      <alignment/>
    </xf>
    <xf numFmtId="0" fontId="5" fillId="0" borderId="62" xfId="0" applyFont="1" applyBorder="1" applyAlignment="1">
      <alignment/>
    </xf>
    <xf numFmtId="0" fontId="0" fillId="0" borderId="62" xfId="0" applyBorder="1" applyAlignment="1">
      <alignment/>
    </xf>
    <xf numFmtId="0" fontId="0" fillId="0" borderId="62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64" xfId="0" applyFont="1" applyBorder="1" applyAlignment="1">
      <alignment/>
    </xf>
    <xf numFmtId="0" fontId="1" fillId="0" borderId="16" xfId="0" applyFont="1" applyBorder="1" applyAlignment="1">
      <alignment/>
    </xf>
    <xf numFmtId="0" fontId="13" fillId="38" borderId="13" xfId="33" applyFont="1" applyFill="1" applyBorder="1" applyAlignment="1">
      <alignment horizontal="left" wrapText="1"/>
      <protection/>
    </xf>
    <xf numFmtId="0" fontId="13" fillId="0" borderId="13" xfId="33" applyFont="1" applyBorder="1" applyAlignment="1">
      <alignment horizontal="left"/>
      <protection/>
    </xf>
    <xf numFmtId="0" fontId="13" fillId="38" borderId="63" xfId="33" applyFont="1" applyFill="1" applyBorder="1" applyAlignment="1">
      <alignment horizontal="left" wrapText="1"/>
      <protection/>
    </xf>
    <xf numFmtId="0" fontId="13" fillId="38" borderId="62" xfId="33" applyFont="1" applyFill="1" applyBorder="1" applyAlignment="1">
      <alignment horizontal="left" wrapText="1"/>
      <protection/>
    </xf>
    <xf numFmtId="172" fontId="0" fillId="0" borderId="17" xfId="0" applyNumberFormat="1" applyFont="1" applyBorder="1" applyAlignment="1">
      <alignment/>
    </xf>
    <xf numFmtId="0" fontId="13" fillId="38" borderId="62" xfId="33" applyFont="1" applyFill="1" applyBorder="1" applyAlignment="1">
      <alignment horizontal="left" vertical="center" wrapText="1"/>
      <protection/>
    </xf>
    <xf numFmtId="0" fontId="13" fillId="0" borderId="62" xfId="33" applyFont="1" applyBorder="1" applyAlignment="1">
      <alignment horizontal="left"/>
      <protection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0" fillId="0" borderId="3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1" fontId="14" fillId="39" borderId="13" xfId="0" applyNumberFormat="1" applyFont="1" applyFill="1" applyBorder="1" applyAlignment="1">
      <alignment horizontal="center" vertical="center"/>
    </xf>
    <xf numFmtId="49" fontId="14" fillId="39" borderId="13" xfId="0" applyNumberFormat="1" applyFont="1" applyFill="1" applyBorder="1" applyAlignment="1">
      <alignment horizontal="left" vertical="center"/>
    </xf>
    <xf numFmtId="14" fontId="7" fillId="39" borderId="13" xfId="0" applyNumberFormat="1" applyFont="1" applyFill="1" applyBorder="1" applyAlignment="1">
      <alignment/>
    </xf>
    <xf numFmtId="0" fontId="0" fillId="39" borderId="13" xfId="0" applyFont="1" applyFill="1" applyBorder="1" applyAlignment="1">
      <alignment/>
    </xf>
    <xf numFmtId="49" fontId="0" fillId="39" borderId="13" xfId="0" applyNumberFormat="1" applyFont="1" applyFill="1" applyBorder="1" applyAlignment="1">
      <alignment/>
    </xf>
    <xf numFmtId="49" fontId="6" fillId="39" borderId="13" xfId="0" applyNumberFormat="1" applyFont="1" applyFill="1" applyBorder="1" applyAlignment="1">
      <alignment horizontal="center"/>
    </xf>
    <xf numFmtId="0" fontId="6" fillId="39" borderId="13" xfId="0" applyFont="1" applyFill="1" applyBorder="1" applyAlignment="1">
      <alignment horizontal="center"/>
    </xf>
    <xf numFmtId="0" fontId="4" fillId="39" borderId="13" xfId="0" applyFont="1" applyFill="1" applyBorder="1" applyAlignment="1">
      <alignment/>
    </xf>
    <xf numFmtId="49" fontId="4" fillId="39" borderId="1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9" fontId="15" fillId="39" borderId="13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1" fontId="14" fillId="40" borderId="13" xfId="0" applyNumberFormat="1" applyFont="1" applyFill="1" applyBorder="1" applyAlignment="1">
      <alignment horizontal="center" vertical="center"/>
    </xf>
    <xf numFmtId="49" fontId="14" fillId="40" borderId="13" xfId="0" applyNumberFormat="1" applyFont="1" applyFill="1" applyBorder="1" applyAlignment="1">
      <alignment horizontal="left" vertical="center"/>
    </xf>
    <xf numFmtId="14" fontId="7" fillId="40" borderId="13" xfId="0" applyNumberFormat="1" applyFont="1" applyFill="1" applyBorder="1" applyAlignment="1">
      <alignment/>
    </xf>
    <xf numFmtId="0" fontId="0" fillId="40" borderId="13" xfId="0" applyFont="1" applyFill="1" applyBorder="1" applyAlignment="1">
      <alignment/>
    </xf>
    <xf numFmtId="49" fontId="0" fillId="40" borderId="13" xfId="0" applyNumberFormat="1" applyFont="1" applyFill="1" applyBorder="1" applyAlignment="1">
      <alignment/>
    </xf>
    <xf numFmtId="49" fontId="6" fillId="40" borderId="13" xfId="0" applyNumberFormat="1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4" fontId="0" fillId="40" borderId="13" xfId="0" applyNumberFormat="1" applyFont="1" applyFill="1" applyBorder="1" applyAlignment="1">
      <alignment/>
    </xf>
    <xf numFmtId="0" fontId="4" fillId="40" borderId="13" xfId="0" applyFont="1" applyFill="1" applyBorder="1" applyAlignment="1">
      <alignment/>
    </xf>
    <xf numFmtId="49" fontId="4" fillId="40" borderId="13" xfId="0" applyNumberFormat="1" applyFont="1" applyFill="1" applyBorder="1" applyAlignment="1">
      <alignment/>
    </xf>
    <xf numFmtId="172" fontId="0" fillId="40" borderId="13" xfId="0" applyNumberFormat="1" applyFont="1" applyFill="1" applyBorder="1" applyAlignment="1">
      <alignment/>
    </xf>
    <xf numFmtId="0" fontId="0" fillId="40" borderId="13" xfId="0" applyFill="1" applyBorder="1" applyAlignment="1">
      <alignment/>
    </xf>
    <xf numFmtId="49" fontId="0" fillId="40" borderId="13" xfId="0" applyNumberFormat="1" applyFill="1" applyBorder="1" applyAlignment="1">
      <alignment/>
    </xf>
    <xf numFmtId="1" fontId="14" fillId="34" borderId="13" xfId="0" applyNumberFormat="1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left" vertical="center"/>
    </xf>
    <xf numFmtId="14" fontId="7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49" fontId="0" fillId="34" borderId="13" xfId="0" applyNumberFormat="1" applyFont="1" applyFill="1" applyBorder="1" applyAlignment="1">
      <alignment/>
    </xf>
    <xf numFmtId="49" fontId="6" fillId="34" borderId="13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left" vertical="center"/>
    </xf>
    <xf numFmtId="0" fontId="10" fillId="0" borderId="0" xfId="0" applyFont="1" applyFill="1" applyAlignment="1">
      <alignment wrapText="1"/>
    </xf>
    <xf numFmtId="14" fontId="18" fillId="34" borderId="13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49" fontId="4" fillId="34" borderId="13" xfId="0" applyNumberFormat="1" applyFont="1" applyFill="1" applyBorder="1" applyAlignment="1">
      <alignment/>
    </xf>
    <xf numFmtId="0" fontId="19" fillId="34" borderId="13" xfId="0" applyFont="1" applyFill="1" applyBorder="1" applyAlignment="1">
      <alignment horizontal="left" vertical="center"/>
    </xf>
    <xf numFmtId="0" fontId="20" fillId="34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49" fontId="21" fillId="34" borderId="13" xfId="0" applyNumberFormat="1" applyFont="1" applyFill="1" applyBorder="1" applyAlignment="1">
      <alignment horizontal="center"/>
    </xf>
    <xf numFmtId="1" fontId="14" fillId="36" borderId="13" xfId="0" applyNumberFormat="1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left" vertical="center"/>
    </xf>
    <xf numFmtId="14" fontId="18" fillId="36" borderId="13" xfId="0" applyNumberFormat="1" applyFont="1" applyFill="1" applyBorder="1" applyAlignment="1">
      <alignment/>
    </xf>
    <xf numFmtId="0" fontId="4" fillId="36" borderId="13" xfId="0" applyFont="1" applyFill="1" applyBorder="1" applyAlignment="1">
      <alignment/>
    </xf>
    <xf numFmtId="49" fontId="4" fillId="36" borderId="13" xfId="0" applyNumberFormat="1" applyFont="1" applyFill="1" applyBorder="1" applyAlignment="1">
      <alignment/>
    </xf>
    <xf numFmtId="49" fontId="6" fillId="36" borderId="13" xfId="0" applyNumberFormat="1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49" fontId="14" fillId="36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49" fontId="19" fillId="36" borderId="13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7" fillId="0" borderId="67" xfId="0" applyFont="1" applyBorder="1" applyAlignment="1">
      <alignment/>
    </xf>
    <xf numFmtId="0" fontId="0" fillId="0" borderId="67" xfId="0" applyBorder="1" applyAlignment="1">
      <alignment/>
    </xf>
    <xf numFmtId="0" fontId="5" fillId="0" borderId="67" xfId="0" applyFont="1" applyBorder="1" applyAlignment="1">
      <alignment/>
    </xf>
    <xf numFmtId="0" fontId="0" fillId="33" borderId="12" xfId="0" applyFill="1" applyBorder="1" applyAlignment="1">
      <alignment/>
    </xf>
    <xf numFmtId="0" fontId="10" fillId="33" borderId="67" xfId="0" applyFont="1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67" xfId="0" applyFill="1" applyBorder="1" applyAlignment="1">
      <alignment/>
    </xf>
    <xf numFmtId="0" fontId="6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9" borderId="67" xfId="0" applyFill="1" applyBorder="1" applyAlignment="1">
      <alignment/>
    </xf>
    <xf numFmtId="0" fontId="0" fillId="39" borderId="13" xfId="0" applyFill="1" applyBorder="1" applyAlignment="1">
      <alignment/>
    </xf>
    <xf numFmtId="0" fontId="4" fillId="39" borderId="17" xfId="0" applyFont="1" applyFill="1" applyBorder="1" applyAlignment="1">
      <alignment/>
    </xf>
    <xf numFmtId="0" fontId="0" fillId="39" borderId="12" xfId="0" applyFill="1" applyBorder="1" applyAlignment="1">
      <alignment/>
    </xf>
    <xf numFmtId="0" fontId="6" fillId="33" borderId="67" xfId="0" applyFont="1" applyFill="1" applyBorder="1" applyAlignment="1">
      <alignment/>
    </xf>
    <xf numFmtId="0" fontId="0" fillId="33" borderId="14" xfId="0" applyFill="1" applyBorder="1" applyAlignment="1">
      <alignment/>
    </xf>
    <xf numFmtId="0" fontId="6" fillId="0" borderId="67" xfId="0" applyFont="1" applyBorder="1" applyAlignment="1">
      <alignment/>
    </xf>
    <xf numFmtId="0" fontId="0" fillId="0" borderId="67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36" borderId="70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71" xfId="0" applyFill="1" applyBorder="1" applyAlignment="1">
      <alignment horizontal="center"/>
    </xf>
    <xf numFmtId="0" fontId="0" fillId="36" borderId="70" xfId="0" applyFill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4" fillId="0" borderId="7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111111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049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85725</xdr:rowOff>
    </xdr:from>
    <xdr:to>
      <xdr:col>11</xdr:col>
      <xdr:colOff>171450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857250</xdr:colOff>
      <xdr:row>5</xdr:row>
      <xdr:rowOff>9525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95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zoomScale="115" zoomScaleNormal="115" zoomScalePageLayoutView="0" workbookViewId="0" topLeftCell="A1">
      <selection activeCell="O15" activeCellId="1" sqref="C3:C51 O1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0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5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9</v>
      </c>
      <c r="B11" s="316"/>
      <c r="C11" s="316"/>
      <c r="D11" s="316"/>
      <c r="E11" s="316"/>
      <c r="F11" s="316"/>
      <c r="G11" s="317" t="s">
        <v>10</v>
      </c>
      <c r="H11" s="317"/>
      <c r="I11" s="317"/>
      <c r="J11" s="317"/>
      <c r="K11" s="317"/>
      <c r="L11" s="317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/>
      <c r="B14" s="8"/>
      <c r="C14" s="9"/>
      <c r="D14" s="10"/>
      <c r="E14" s="9"/>
      <c r="F14" s="11"/>
      <c r="G14" s="7"/>
      <c r="H14" s="12"/>
      <c r="I14" s="9"/>
      <c r="J14" s="10"/>
      <c r="K14" s="9"/>
      <c r="L14" s="11"/>
    </row>
    <row r="15" spans="1:12" ht="15" customHeight="1">
      <c r="A15" s="13"/>
      <c r="B15" s="8"/>
      <c r="C15" s="8"/>
      <c r="D15" s="14"/>
      <c r="E15" s="8"/>
      <c r="F15" s="15"/>
      <c r="G15" s="13"/>
      <c r="H15" s="12"/>
      <c r="I15" s="8"/>
      <c r="J15" s="14"/>
      <c r="K15" s="8"/>
      <c r="L15" s="15"/>
    </row>
    <row r="16" spans="1:12" ht="15" customHeight="1">
      <c r="A16" s="13"/>
      <c r="B16" s="8"/>
      <c r="C16" s="8"/>
      <c r="D16" s="14"/>
      <c r="E16" s="8"/>
      <c r="F16" s="15"/>
      <c r="G16" s="13"/>
      <c r="H16" s="12"/>
      <c r="I16" s="8"/>
      <c r="J16" s="14"/>
      <c r="K16" s="8"/>
      <c r="L16" s="15"/>
    </row>
    <row r="17" spans="1:12" ht="15" customHeight="1">
      <c r="A17" s="13"/>
      <c r="B17" s="8"/>
      <c r="C17" s="8"/>
      <c r="D17" s="14"/>
      <c r="E17" s="8"/>
      <c r="F17" s="15"/>
      <c r="G17" s="13"/>
      <c r="H17" s="12"/>
      <c r="I17" s="8"/>
      <c r="J17" s="14"/>
      <c r="K17" s="8"/>
      <c r="L17" s="15"/>
    </row>
    <row r="18" spans="1:12" ht="15" customHeight="1">
      <c r="A18" s="13"/>
      <c r="B18" s="8"/>
      <c r="C18" s="8"/>
      <c r="D18" s="14"/>
      <c r="E18" s="8"/>
      <c r="F18" s="15"/>
      <c r="G18" s="13"/>
      <c r="H18" s="12"/>
      <c r="I18" s="8"/>
      <c r="J18" s="14"/>
      <c r="K18" s="8"/>
      <c r="L18" s="15"/>
    </row>
    <row r="19" spans="1:12" ht="15" customHeight="1">
      <c r="A19" s="13"/>
      <c r="B19" s="8"/>
      <c r="C19" s="8"/>
      <c r="D19" s="14"/>
      <c r="E19" s="8"/>
      <c r="F19" s="15"/>
      <c r="G19" s="13"/>
      <c r="H19" s="12"/>
      <c r="I19" s="8"/>
      <c r="J19" s="14"/>
      <c r="K19" s="8"/>
      <c r="L19" s="15"/>
    </row>
    <row r="20" spans="1:12" ht="15" customHeight="1">
      <c r="A20" s="13"/>
      <c r="B20" s="8"/>
      <c r="C20" s="8"/>
      <c r="D20" s="14"/>
      <c r="E20" s="8"/>
      <c r="F20" s="15"/>
      <c r="G20" s="13"/>
      <c r="H20" s="12"/>
      <c r="I20" s="8"/>
      <c r="J20" s="14"/>
      <c r="K20" s="8"/>
      <c r="L20" s="15"/>
    </row>
    <row r="21" spans="1:12" ht="15" customHeight="1">
      <c r="A21" s="13"/>
      <c r="B21" s="8"/>
      <c r="C21" s="8"/>
      <c r="D21" s="14"/>
      <c r="E21" s="8"/>
      <c r="F21" s="15"/>
      <c r="G21" s="13"/>
      <c r="H21" s="12"/>
      <c r="I21" s="8"/>
      <c r="J21" s="14"/>
      <c r="K21" s="8"/>
      <c r="L21" s="15"/>
    </row>
    <row r="22" spans="1:12" ht="15" customHeight="1">
      <c r="A22" s="13"/>
      <c r="B22" s="8"/>
      <c r="C22" s="8"/>
      <c r="D22" s="14"/>
      <c r="E22" s="8"/>
      <c r="F22" s="15"/>
      <c r="G22" s="13"/>
      <c r="H22" s="12"/>
      <c r="I22" s="8"/>
      <c r="J22" s="14"/>
      <c r="K22" s="8"/>
      <c r="L22" s="15"/>
    </row>
    <row r="23" spans="1:12" ht="15" customHeight="1">
      <c r="A23" s="13"/>
      <c r="B23" s="8"/>
      <c r="C23" s="8"/>
      <c r="D23" s="14"/>
      <c r="E23" s="8"/>
      <c r="F23" s="15"/>
      <c r="G23" s="13"/>
      <c r="H23" s="12"/>
      <c r="I23" s="8"/>
      <c r="J23" s="14"/>
      <c r="K23" s="8"/>
      <c r="L23" s="15"/>
    </row>
    <row r="24" spans="1:12" ht="15" customHeight="1">
      <c r="A24" s="13"/>
      <c r="B24" s="8"/>
      <c r="C24" s="8"/>
      <c r="D24" s="14"/>
      <c r="E24" s="8"/>
      <c r="F24" s="15"/>
      <c r="G24" s="13"/>
      <c r="H24" s="12"/>
      <c r="I24" s="8"/>
      <c r="J24" s="14"/>
      <c r="K24" s="8"/>
      <c r="L24" s="15"/>
    </row>
    <row r="25" spans="1:12" ht="15" customHeight="1">
      <c r="A25" s="13"/>
      <c r="B25" s="8"/>
      <c r="C25" s="8"/>
      <c r="D25" s="14"/>
      <c r="E25" s="8"/>
      <c r="F25" s="15"/>
      <c r="G25" s="13"/>
      <c r="H25" s="8"/>
      <c r="I25" s="8"/>
      <c r="J25" s="14"/>
      <c r="K25" s="8"/>
      <c r="L25" s="15"/>
    </row>
    <row r="26" spans="1:12" ht="15" customHeight="1">
      <c r="A26" s="13"/>
      <c r="B26" s="8"/>
      <c r="C26" s="8"/>
      <c r="D26" s="14"/>
      <c r="E26" s="8"/>
      <c r="F26" s="15"/>
      <c r="G26" s="13"/>
      <c r="H26" s="8"/>
      <c r="I26" s="8"/>
      <c r="J26" s="14"/>
      <c r="K26" s="8"/>
      <c r="L26" s="15"/>
    </row>
    <row r="27" spans="1:12" ht="15" customHeight="1">
      <c r="A27" s="13"/>
      <c r="B27" s="8"/>
      <c r="C27" s="8"/>
      <c r="D27" s="14"/>
      <c r="E27" s="8"/>
      <c r="F27" s="15"/>
      <c r="G27" s="13"/>
      <c r="H27" s="8"/>
      <c r="I27" s="8"/>
      <c r="J27" s="14"/>
      <c r="K27" s="8"/>
      <c r="L27" s="15"/>
    </row>
    <row r="28" spans="1:12" ht="15" customHeight="1">
      <c r="A28" s="13"/>
      <c r="B28" s="8"/>
      <c r="C28" s="8"/>
      <c r="D28" s="14"/>
      <c r="E28" s="8"/>
      <c r="F28" s="15"/>
      <c r="G28" s="13"/>
      <c r="H28" s="8"/>
      <c r="I28" s="8"/>
      <c r="J28" s="14"/>
      <c r="K28" s="8"/>
      <c r="L28" s="15"/>
    </row>
    <row r="29" spans="1:12" ht="15" customHeight="1">
      <c r="A29" s="13"/>
      <c r="B29" s="8"/>
      <c r="C29" s="8"/>
      <c r="D29" s="14"/>
      <c r="E29" s="8"/>
      <c r="F29" s="15"/>
      <c r="G29" s="13"/>
      <c r="H29" s="8"/>
      <c r="I29" s="8"/>
      <c r="J29" s="14"/>
      <c r="K29" s="8"/>
      <c r="L29" s="15"/>
    </row>
    <row r="30" spans="1:12" ht="15" customHeight="1">
      <c r="A30" s="13"/>
      <c r="B30" s="8"/>
      <c r="C30" s="8"/>
      <c r="D30" s="14"/>
      <c r="E30" s="8"/>
      <c r="F30" s="15"/>
      <c r="G30" s="13"/>
      <c r="H30" s="8"/>
      <c r="I30" s="8"/>
      <c r="J30" s="14"/>
      <c r="K30" s="8"/>
      <c r="L30" s="15"/>
    </row>
    <row r="31" spans="1:12" ht="15" customHeight="1">
      <c r="A31" s="13"/>
      <c r="B31" s="8"/>
      <c r="C31" s="8"/>
      <c r="D31" s="14"/>
      <c r="E31" s="8"/>
      <c r="F31" s="15"/>
      <c r="G31" s="13"/>
      <c r="H31" s="8"/>
      <c r="I31" s="8"/>
      <c r="J31" s="14"/>
      <c r="K31" s="8"/>
      <c r="L31" s="15"/>
    </row>
    <row r="32" spans="1:12" ht="15" customHeight="1">
      <c r="A32" s="13"/>
      <c r="B32" s="16"/>
      <c r="C32" s="8"/>
      <c r="D32" s="14"/>
      <c r="E32" s="8"/>
      <c r="F32" s="15"/>
      <c r="G32" s="13"/>
      <c r="H32" s="8"/>
      <c r="I32" s="8"/>
      <c r="J32" s="14"/>
      <c r="K32" s="8"/>
      <c r="L32" s="15"/>
    </row>
    <row r="33" spans="1:12" ht="15" customHeight="1">
      <c r="A33" s="13"/>
      <c r="B33" s="8"/>
      <c r="C33" s="8"/>
      <c r="D33" s="14"/>
      <c r="E33" s="8"/>
      <c r="F33" s="15"/>
      <c r="G33" s="13"/>
      <c r="H33" s="8"/>
      <c r="I33" s="8"/>
      <c r="J33" s="14"/>
      <c r="K33" s="8"/>
      <c r="L33" s="15"/>
    </row>
    <row r="34" spans="1:12" ht="15" customHeight="1">
      <c r="A34" s="13"/>
      <c r="B34" s="8"/>
      <c r="C34" s="8"/>
      <c r="D34" s="14"/>
      <c r="E34" s="8"/>
      <c r="F34" s="15"/>
      <c r="G34" s="13"/>
      <c r="H34" s="8"/>
      <c r="I34" s="8"/>
      <c r="J34" s="14"/>
      <c r="K34" s="8"/>
      <c r="L34" s="15"/>
    </row>
    <row r="35" spans="1:12" ht="15" customHeight="1">
      <c r="A35" s="13"/>
      <c r="B35" s="8"/>
      <c r="C35" s="8"/>
      <c r="D35" s="14"/>
      <c r="E35" s="8"/>
      <c r="F35" s="15"/>
      <c r="G35" s="13"/>
      <c r="H35" s="8"/>
      <c r="I35" s="8"/>
      <c r="J35" s="14"/>
      <c r="K35" s="8"/>
      <c r="L35" s="15"/>
    </row>
    <row r="36" spans="1:12" ht="15" customHeight="1">
      <c r="A36" s="13"/>
      <c r="B36" s="8"/>
      <c r="C36" s="8"/>
      <c r="D36" s="14"/>
      <c r="E36" s="8"/>
      <c r="F36" s="15"/>
      <c r="G36" s="13"/>
      <c r="H36" s="8"/>
      <c r="I36" s="8"/>
      <c r="J36" s="14"/>
      <c r="K36" s="8"/>
      <c r="L36" s="15"/>
    </row>
    <row r="37" spans="1:12" ht="15" customHeight="1">
      <c r="A37" s="13"/>
      <c r="B37" s="8"/>
      <c r="C37" s="8"/>
      <c r="D37" s="14"/>
      <c r="E37" s="8"/>
      <c r="F37" s="15"/>
      <c r="G37" s="13"/>
      <c r="H37" s="8"/>
      <c r="I37" s="8"/>
      <c r="J37" s="14"/>
      <c r="K37" s="8"/>
      <c r="L37" s="15"/>
    </row>
    <row r="38" spans="1:12" ht="15" customHeight="1">
      <c r="A38" s="17"/>
      <c r="B38" s="4"/>
      <c r="C38" s="4"/>
      <c r="D38" s="18"/>
      <c r="E38" s="4"/>
      <c r="F38" s="19"/>
      <c r="G38" s="17"/>
      <c r="H38" s="4"/>
      <c r="I38" s="4"/>
      <c r="J38" s="18"/>
      <c r="K38" s="4"/>
      <c r="L38" s="19"/>
    </row>
    <row r="39" spans="1:12" ht="12.75">
      <c r="A39" s="20"/>
      <c r="B39" s="21" t="s">
        <v>16</v>
      </c>
      <c r="C39" s="309"/>
      <c r="D39" s="309"/>
      <c r="E39" s="309"/>
      <c r="F39" s="309"/>
      <c r="G39" s="20"/>
      <c r="H39" s="21" t="s">
        <v>17</v>
      </c>
      <c r="I39" s="309"/>
      <c r="J39" s="309"/>
      <c r="K39" s="309"/>
      <c r="L39" s="309"/>
    </row>
    <row r="40" spans="1:12" ht="12.75">
      <c r="A40" s="22"/>
      <c r="B40" s="23"/>
      <c r="C40" s="309"/>
      <c r="D40" s="309"/>
      <c r="E40" s="309"/>
      <c r="F40" s="309"/>
      <c r="G40" s="22"/>
      <c r="H40" s="23"/>
      <c r="I40" s="309"/>
      <c r="J40" s="309"/>
      <c r="K40" s="309"/>
      <c r="L40" s="309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/>
      <c r="E45" s="303"/>
      <c r="F45" s="303"/>
      <c r="G45" s="303"/>
      <c r="H45" s="27"/>
      <c r="I45" s="304"/>
      <c r="J45" s="304"/>
      <c r="K45" s="304"/>
      <c r="L45" s="304"/>
    </row>
    <row r="46" spans="1:12" ht="15.75">
      <c r="A46" s="305" t="s">
        <v>27</v>
      </c>
      <c r="B46" s="305"/>
      <c r="C46" s="28"/>
      <c r="D46" s="303"/>
      <c r="E46" s="303"/>
      <c r="F46" s="306"/>
      <c r="G46" s="306"/>
      <c r="H46" s="28"/>
      <c r="I46" s="304"/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38">
    <mergeCell ref="H12:H13"/>
    <mergeCell ref="B2:K2"/>
    <mergeCell ref="B4:K4"/>
    <mergeCell ref="B5:K5"/>
    <mergeCell ref="A6:L6"/>
    <mergeCell ref="A7:B7"/>
    <mergeCell ref="C7:H7"/>
    <mergeCell ref="I7:L7"/>
    <mergeCell ref="I44:L44"/>
    <mergeCell ref="A9:F9"/>
    <mergeCell ref="G9:L9"/>
    <mergeCell ref="A11:F11"/>
    <mergeCell ref="G11:L11"/>
    <mergeCell ref="A12:A13"/>
    <mergeCell ref="B12:B13"/>
    <mergeCell ref="C12:D12"/>
    <mergeCell ref="E12:F12"/>
    <mergeCell ref="G12:G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2013888888888886" right="0.2298611111111111" top="0.3402777777777778" bottom="0.6298611111111111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2:L48"/>
  <sheetViews>
    <sheetView zoomScale="115" zoomScaleNormal="115" zoomScalePageLayoutView="0" workbookViewId="0" topLeftCell="A7">
      <selection activeCell="O30" activeCellId="1" sqref="C3:C51 O30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365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Заявки!A55</f>
        <v>Стройдормонтаж</v>
      </c>
      <c r="D11" s="335"/>
      <c r="E11" s="335"/>
      <c r="F11" s="335"/>
      <c r="G11" s="317" t="s">
        <v>358</v>
      </c>
      <c r="H11" s="317"/>
      <c r="I11" s="336" t="str">
        <f>Заявки!A207</f>
        <v>Арсеналец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Заявки!A56</f>
        <v>0</v>
      </c>
      <c r="B14" s="277">
        <f>Заявки!B56</f>
        <v>0</v>
      </c>
      <c r="C14" s="9"/>
      <c r="D14" s="10"/>
      <c r="E14" s="9"/>
      <c r="F14" s="11"/>
      <c r="G14" s="7">
        <f>Заявки!A208</f>
        <v>0</v>
      </c>
      <c r="H14" s="277">
        <f>Заявки!B208</f>
        <v>0</v>
      </c>
      <c r="I14" s="9"/>
      <c r="J14" s="10"/>
      <c r="K14" s="9"/>
      <c r="L14" s="11"/>
    </row>
    <row r="15" spans="1:12" ht="15" customHeight="1">
      <c r="A15" s="7">
        <f>Заявки!A57</f>
        <v>0</v>
      </c>
      <c r="B15" s="277">
        <f>Заявки!B57</f>
        <v>0</v>
      </c>
      <c r="C15" s="8"/>
      <c r="D15" s="14"/>
      <c r="E15" s="8"/>
      <c r="F15" s="15"/>
      <c r="G15" s="7">
        <f>Заявки!A209</f>
        <v>0</v>
      </c>
      <c r="H15" s="277">
        <f>Заявки!B209</f>
        <v>0</v>
      </c>
      <c r="I15" s="8"/>
      <c r="J15" s="14"/>
      <c r="K15" s="8"/>
      <c r="L15" s="15"/>
    </row>
    <row r="16" spans="1:12" ht="15" customHeight="1">
      <c r="A16" s="7">
        <f>Заявки!A58</f>
        <v>0</v>
      </c>
      <c r="B16" s="277">
        <f>Заявки!B58</f>
        <v>0</v>
      </c>
      <c r="C16" s="8"/>
      <c r="D16" s="14"/>
      <c r="E16" s="8"/>
      <c r="F16" s="15"/>
      <c r="G16" s="7">
        <f>Заявки!A210</f>
        <v>0</v>
      </c>
      <c r="H16" s="277">
        <f>Заявки!B210</f>
        <v>0</v>
      </c>
      <c r="I16" s="8"/>
      <c r="J16" s="14"/>
      <c r="K16" s="8"/>
      <c r="L16" s="15"/>
    </row>
    <row r="17" spans="1:12" ht="15" customHeight="1">
      <c r="A17" s="7">
        <f>Заявки!A59</f>
        <v>0</v>
      </c>
      <c r="B17" s="277">
        <f>Заявки!B59</f>
        <v>0</v>
      </c>
      <c r="C17" s="8"/>
      <c r="D17" s="14"/>
      <c r="E17" s="8"/>
      <c r="F17" s="15"/>
      <c r="G17" s="7">
        <f>Заявки!A211</f>
        <v>0</v>
      </c>
      <c r="H17" s="277">
        <f>Заявки!B211</f>
        <v>0</v>
      </c>
      <c r="I17" s="8"/>
      <c r="J17" s="14"/>
      <c r="K17" s="8"/>
      <c r="L17" s="15"/>
    </row>
    <row r="18" spans="1:12" ht="15" customHeight="1">
      <c r="A18" s="7">
        <f>Заявки!A60</f>
        <v>0</v>
      </c>
      <c r="B18" s="277">
        <f>Заявки!B60</f>
        <v>0</v>
      </c>
      <c r="C18" s="8"/>
      <c r="D18" s="14"/>
      <c r="E18" s="8"/>
      <c r="F18" s="15"/>
      <c r="G18" s="7">
        <f>Заявки!A212</f>
        <v>0</v>
      </c>
      <c r="H18" s="277">
        <f>Заявки!B212</f>
        <v>0</v>
      </c>
      <c r="I18" s="8"/>
      <c r="J18" s="14"/>
      <c r="K18" s="8"/>
      <c r="L18" s="15"/>
    </row>
    <row r="19" spans="1:12" ht="15" customHeight="1">
      <c r="A19" s="7">
        <f>Заявки!A61</f>
        <v>0</v>
      </c>
      <c r="B19" s="277">
        <f>Заявки!B61</f>
        <v>0</v>
      </c>
      <c r="C19" s="8"/>
      <c r="D19" s="14"/>
      <c r="E19" s="8"/>
      <c r="F19" s="15"/>
      <c r="G19" s="7">
        <f>Заявки!A213</f>
        <v>0</v>
      </c>
      <c r="H19" s="277">
        <f>Заявки!B213</f>
        <v>0</v>
      </c>
      <c r="I19" s="8"/>
      <c r="J19" s="14"/>
      <c r="K19" s="8"/>
      <c r="L19" s="15"/>
    </row>
    <row r="20" spans="1:12" ht="15" customHeight="1">
      <c r="A20" s="7">
        <f>Заявки!A62</f>
        <v>0</v>
      </c>
      <c r="B20" s="277">
        <f>Заявки!B62</f>
        <v>0</v>
      </c>
      <c r="C20" s="8"/>
      <c r="D20" s="14"/>
      <c r="E20" s="8"/>
      <c r="F20" s="15"/>
      <c r="G20" s="7">
        <f>Заявки!A214</f>
        <v>0</v>
      </c>
      <c r="H20" s="277">
        <f>Заявки!B214</f>
        <v>0</v>
      </c>
      <c r="I20" s="8"/>
      <c r="J20" s="14"/>
      <c r="K20" s="8"/>
      <c r="L20" s="15"/>
    </row>
    <row r="21" spans="1:12" ht="15" customHeight="1">
      <c r="A21" s="7">
        <f>Заявки!A63</f>
        <v>0</v>
      </c>
      <c r="B21" s="277">
        <f>Заявки!B63</f>
        <v>0</v>
      </c>
      <c r="C21" s="8"/>
      <c r="D21" s="14"/>
      <c r="E21" s="8"/>
      <c r="F21" s="15"/>
      <c r="G21" s="7">
        <f>Заявки!A215</f>
        <v>0</v>
      </c>
      <c r="H21" s="277">
        <f>Заявки!B215</f>
        <v>0</v>
      </c>
      <c r="I21" s="8"/>
      <c r="J21" s="14"/>
      <c r="K21" s="8"/>
      <c r="L21" s="15"/>
    </row>
    <row r="22" spans="1:12" ht="15" customHeight="1">
      <c r="A22" s="7">
        <f>Заявки!A64</f>
        <v>0</v>
      </c>
      <c r="B22" s="277">
        <f>Заявки!B64</f>
        <v>0</v>
      </c>
      <c r="C22" s="8"/>
      <c r="D22" s="14"/>
      <c r="E22" s="8"/>
      <c r="F22" s="15"/>
      <c r="G22" s="7">
        <f>Заявки!A216</f>
        <v>0</v>
      </c>
      <c r="H22" s="277">
        <f>Заявки!B216</f>
        <v>0</v>
      </c>
      <c r="I22" s="8"/>
      <c r="J22" s="14"/>
      <c r="K22" s="8"/>
      <c r="L22" s="15"/>
    </row>
    <row r="23" spans="1:12" ht="15" customHeight="1">
      <c r="A23" s="7">
        <f>Заявки!A65</f>
        <v>0</v>
      </c>
      <c r="B23" s="277">
        <f>Заявки!B65</f>
        <v>0</v>
      </c>
      <c r="C23" s="8"/>
      <c r="D23" s="14"/>
      <c r="E23" s="8"/>
      <c r="F23" s="15"/>
      <c r="G23" s="7">
        <f>Заявки!A217</f>
        <v>0</v>
      </c>
      <c r="H23" s="277">
        <f>Заявки!B217</f>
        <v>0</v>
      </c>
      <c r="I23" s="8"/>
      <c r="J23" s="14"/>
      <c r="K23" s="8"/>
      <c r="L23" s="15"/>
    </row>
    <row r="24" spans="1:12" ht="15" customHeight="1">
      <c r="A24" s="7">
        <f>Заявки!A66</f>
        <v>0</v>
      </c>
      <c r="B24" s="277">
        <f>Заявки!B66</f>
        <v>0</v>
      </c>
      <c r="C24" s="8"/>
      <c r="D24" s="14"/>
      <c r="E24" s="8"/>
      <c r="F24" s="15"/>
      <c r="G24" s="7">
        <f>Заявки!A218</f>
        <v>0</v>
      </c>
      <c r="H24" s="277">
        <f>Заявки!B218</f>
        <v>0</v>
      </c>
      <c r="I24" s="8"/>
      <c r="J24" s="14"/>
      <c r="K24" s="8"/>
      <c r="L24" s="15"/>
    </row>
    <row r="25" spans="1:12" ht="15" customHeight="1">
      <c r="A25" s="7">
        <f>Заявки!A67</f>
        <v>0</v>
      </c>
      <c r="B25" s="277">
        <f>Заявки!B67</f>
        <v>0</v>
      </c>
      <c r="C25" s="8"/>
      <c r="D25" s="14"/>
      <c r="E25" s="8"/>
      <c r="F25" s="15"/>
      <c r="G25" s="7">
        <f>Заявки!A219</f>
        <v>0</v>
      </c>
      <c r="H25" s="277">
        <f>Заявки!B219</f>
        <v>0</v>
      </c>
      <c r="I25" s="8"/>
      <c r="J25" s="14"/>
      <c r="K25" s="8"/>
      <c r="L25" s="15"/>
    </row>
    <row r="26" spans="1:12" ht="15" customHeight="1">
      <c r="A26" s="7">
        <f>Заявки!A68</f>
        <v>0</v>
      </c>
      <c r="B26" s="277">
        <f>Заявки!B68</f>
        <v>0</v>
      </c>
      <c r="C26" s="8"/>
      <c r="D26" s="14"/>
      <c r="E26" s="8"/>
      <c r="F26" s="15"/>
      <c r="G26" s="7">
        <f>Заявки!A220</f>
        <v>0</v>
      </c>
      <c r="H26" s="277">
        <f>Заявки!B220</f>
        <v>0</v>
      </c>
      <c r="I26" s="8"/>
      <c r="J26" s="14"/>
      <c r="K26" s="8"/>
      <c r="L26" s="15"/>
    </row>
    <row r="27" spans="1:12" ht="15" customHeight="1">
      <c r="A27" s="7">
        <f>Заявки!A69</f>
        <v>0</v>
      </c>
      <c r="B27" s="277">
        <f>Заявки!B69</f>
        <v>0</v>
      </c>
      <c r="C27" s="8"/>
      <c r="D27" s="14"/>
      <c r="E27" s="8"/>
      <c r="F27" s="15"/>
      <c r="G27" s="7">
        <f>Заявки!A221</f>
        <v>0</v>
      </c>
      <c r="H27" s="277">
        <f>Заявки!B221</f>
        <v>0</v>
      </c>
      <c r="I27" s="8"/>
      <c r="J27" s="14"/>
      <c r="K27" s="8"/>
      <c r="L27" s="15"/>
    </row>
    <row r="28" spans="1:12" ht="15" customHeight="1">
      <c r="A28" s="7">
        <f>Заявки!A70</f>
        <v>0</v>
      </c>
      <c r="B28" s="277">
        <f>Заявки!B70</f>
        <v>0</v>
      </c>
      <c r="C28" s="8"/>
      <c r="D28" s="14"/>
      <c r="E28" s="8"/>
      <c r="F28" s="15"/>
      <c r="G28" s="7">
        <f>Заявки!A222</f>
        <v>0</v>
      </c>
      <c r="H28" s="277">
        <f>Заявки!B222</f>
        <v>0</v>
      </c>
      <c r="I28" s="8"/>
      <c r="J28" s="14"/>
      <c r="K28" s="8"/>
      <c r="L28" s="15"/>
    </row>
    <row r="29" spans="1:12" ht="15" customHeight="1">
      <c r="A29" s="7">
        <f>Заявки!A71</f>
        <v>0</v>
      </c>
      <c r="B29" s="277">
        <f>Заявки!B71</f>
        <v>0</v>
      </c>
      <c r="C29" s="8"/>
      <c r="D29" s="14"/>
      <c r="E29" s="8"/>
      <c r="F29" s="15"/>
      <c r="G29" s="7">
        <f>Заявки!A223</f>
        <v>0</v>
      </c>
      <c r="H29" s="277">
        <f>Заявки!B223</f>
        <v>0</v>
      </c>
      <c r="I29" s="8"/>
      <c r="J29" s="14"/>
      <c r="K29" s="8"/>
      <c r="L29" s="15"/>
    </row>
    <row r="30" spans="1:12" ht="15" customHeight="1">
      <c r="A30" s="7">
        <f>Заявки!A72</f>
        <v>0</v>
      </c>
      <c r="B30" s="277">
        <f>Заявки!B72</f>
        <v>0</v>
      </c>
      <c r="C30" s="8"/>
      <c r="D30" s="14"/>
      <c r="E30" s="8"/>
      <c r="F30" s="15"/>
      <c r="G30" s="7">
        <f>Заявки!A224</f>
        <v>0</v>
      </c>
      <c r="H30" s="277">
        <f>Заявки!B224</f>
        <v>0</v>
      </c>
      <c r="I30" s="8"/>
      <c r="J30" s="14"/>
      <c r="K30" s="8"/>
      <c r="L30" s="15"/>
    </row>
    <row r="31" spans="1:12" ht="15" customHeight="1">
      <c r="A31" s="7">
        <f>Заявки!A73</f>
        <v>0</v>
      </c>
      <c r="B31" s="277">
        <f>Заявки!B73</f>
        <v>0</v>
      </c>
      <c r="C31" s="8"/>
      <c r="D31" s="14">
        <v>15</v>
      </c>
      <c r="E31" s="8"/>
      <c r="F31" s="15"/>
      <c r="G31" s="7">
        <f>Заявки!A225</f>
        <v>0</v>
      </c>
      <c r="H31" s="277">
        <f>Заявки!B225</f>
        <v>0</v>
      </c>
      <c r="I31" s="8"/>
      <c r="J31" s="14">
        <v>5</v>
      </c>
      <c r="K31" s="8"/>
      <c r="L31" s="15"/>
    </row>
    <row r="32" spans="1:12" ht="15" customHeight="1">
      <c r="A32" s="7">
        <f>Заявки!A74</f>
        <v>0</v>
      </c>
      <c r="B32" s="277">
        <f>Заявки!B74</f>
        <v>0</v>
      </c>
      <c r="C32" s="8"/>
      <c r="D32" s="14"/>
      <c r="E32" s="8"/>
      <c r="F32" s="15"/>
      <c r="G32" s="7">
        <f>Заявки!A226</f>
        <v>0</v>
      </c>
      <c r="H32" s="277">
        <f>Заявки!B226</f>
        <v>0</v>
      </c>
      <c r="I32" s="8"/>
      <c r="J32" s="14"/>
      <c r="K32" s="8"/>
      <c r="L32" s="15"/>
    </row>
    <row r="33" spans="1:12" ht="15" customHeight="1">
      <c r="A33" s="7">
        <f>Заявки!A75</f>
        <v>0</v>
      </c>
      <c r="B33" s="277">
        <f>Заявки!B75</f>
        <v>0</v>
      </c>
      <c r="C33" s="8"/>
      <c r="D33" s="14"/>
      <c r="E33" s="8"/>
      <c r="F33" s="15"/>
      <c r="G33" s="7">
        <f>Заявки!A227</f>
        <v>0</v>
      </c>
      <c r="H33" s="277">
        <f>Заявки!B227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15</v>
      </c>
      <c r="E45" s="303"/>
      <c r="F45" s="303"/>
      <c r="G45" s="303"/>
      <c r="H45" s="27"/>
      <c r="I45" s="304">
        <f>SUM(D14:D38)</f>
        <v>15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5</v>
      </c>
      <c r="E46" s="303"/>
      <c r="F46" s="306"/>
      <c r="G46" s="306"/>
      <c r="H46" s="28"/>
      <c r="I46" s="304">
        <f>SUM(J14:J38)</f>
        <v>5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L48"/>
  <sheetViews>
    <sheetView zoomScale="115" zoomScaleNormal="115" zoomScalePageLayoutView="0" workbookViewId="0" topLeftCell="A1">
      <selection activeCell="Q37" activeCellId="1" sqref="C3:C51 Q37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366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Заявки!A81</f>
        <v>Заря</v>
      </c>
      <c r="D11" s="335"/>
      <c r="E11" s="335"/>
      <c r="F11" s="335"/>
      <c r="G11" s="317" t="s">
        <v>358</v>
      </c>
      <c r="H11" s="317"/>
      <c r="I11" s="336" t="str">
        <f>Заявки!A207</f>
        <v>Арсеналец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Заявки!A82</f>
        <v>0</v>
      </c>
      <c r="B14" s="277">
        <f>Заявки!B82</f>
        <v>0</v>
      </c>
      <c r="C14" s="9"/>
      <c r="D14" s="10"/>
      <c r="E14" s="9"/>
      <c r="F14" s="11"/>
      <c r="G14" s="7">
        <f>Заявки!A208</f>
        <v>0</v>
      </c>
      <c r="H14" s="277">
        <f>Заявки!B208</f>
        <v>0</v>
      </c>
      <c r="I14" s="9"/>
      <c r="J14" s="10"/>
      <c r="K14" s="9"/>
      <c r="L14" s="11"/>
    </row>
    <row r="15" spans="1:12" ht="15" customHeight="1">
      <c r="A15" s="7">
        <f>Заявки!A83</f>
        <v>0</v>
      </c>
      <c r="B15" s="277">
        <f>Заявки!B83</f>
        <v>0</v>
      </c>
      <c r="C15" s="8"/>
      <c r="D15" s="14"/>
      <c r="E15" s="8"/>
      <c r="F15" s="15"/>
      <c r="G15" s="7">
        <f>Заявки!A209</f>
        <v>0</v>
      </c>
      <c r="H15" s="277">
        <f>Заявки!B209</f>
        <v>0</v>
      </c>
      <c r="I15" s="8"/>
      <c r="J15" s="14"/>
      <c r="K15" s="8"/>
      <c r="L15" s="15"/>
    </row>
    <row r="16" spans="1:12" ht="15" customHeight="1">
      <c r="A16" s="7">
        <f>Заявки!A84</f>
        <v>0</v>
      </c>
      <c r="B16" s="277">
        <f>Заявки!B84</f>
        <v>0</v>
      </c>
      <c r="C16" s="8"/>
      <c r="D16" s="14"/>
      <c r="E16" s="8"/>
      <c r="F16" s="15"/>
      <c r="G16" s="7">
        <f>Заявки!A210</f>
        <v>0</v>
      </c>
      <c r="H16" s="277">
        <f>Заявки!B210</f>
        <v>0</v>
      </c>
      <c r="I16" s="8"/>
      <c r="J16" s="14"/>
      <c r="K16" s="8"/>
      <c r="L16" s="15"/>
    </row>
    <row r="17" spans="1:12" ht="15" customHeight="1">
      <c r="A17" s="7">
        <f>Заявки!A85</f>
        <v>0</v>
      </c>
      <c r="B17" s="277">
        <f>Заявки!B85</f>
        <v>0</v>
      </c>
      <c r="C17" s="8"/>
      <c r="D17" s="14"/>
      <c r="E17" s="8"/>
      <c r="F17" s="15"/>
      <c r="G17" s="7">
        <f>Заявки!A211</f>
        <v>0</v>
      </c>
      <c r="H17" s="277">
        <f>Заявки!B211</f>
        <v>0</v>
      </c>
      <c r="I17" s="8"/>
      <c r="J17" s="14"/>
      <c r="K17" s="8"/>
      <c r="L17" s="15"/>
    </row>
    <row r="18" spans="1:12" ht="15" customHeight="1">
      <c r="A18" s="7">
        <f>Заявки!A86</f>
        <v>0</v>
      </c>
      <c r="B18" s="277">
        <f>Заявки!B86</f>
        <v>0</v>
      </c>
      <c r="C18" s="8"/>
      <c r="D18" s="14"/>
      <c r="E18" s="8"/>
      <c r="F18" s="15"/>
      <c r="G18" s="7">
        <f>Заявки!A212</f>
        <v>0</v>
      </c>
      <c r="H18" s="277">
        <f>Заявки!B212</f>
        <v>0</v>
      </c>
      <c r="I18" s="8"/>
      <c r="J18" s="14"/>
      <c r="K18" s="8"/>
      <c r="L18" s="15"/>
    </row>
    <row r="19" spans="1:12" ht="15" customHeight="1">
      <c r="A19" s="7">
        <f>Заявки!A87</f>
        <v>0</v>
      </c>
      <c r="B19" s="277">
        <f>Заявки!B87</f>
        <v>0</v>
      </c>
      <c r="C19" s="8"/>
      <c r="D19" s="14"/>
      <c r="E19" s="8"/>
      <c r="F19" s="15"/>
      <c r="G19" s="7">
        <f>Заявки!A213</f>
        <v>0</v>
      </c>
      <c r="H19" s="277">
        <f>Заявки!B213</f>
        <v>0</v>
      </c>
      <c r="I19" s="8"/>
      <c r="J19" s="14"/>
      <c r="K19" s="8"/>
      <c r="L19" s="15"/>
    </row>
    <row r="20" spans="1:12" ht="15" customHeight="1">
      <c r="A20" s="7">
        <f>Заявки!A88</f>
        <v>0</v>
      </c>
      <c r="B20" s="277">
        <f>Заявки!B88</f>
        <v>0</v>
      </c>
      <c r="C20" s="8"/>
      <c r="D20" s="14"/>
      <c r="E20" s="8"/>
      <c r="F20" s="15"/>
      <c r="G20" s="7">
        <f>Заявки!A214</f>
        <v>0</v>
      </c>
      <c r="H20" s="277">
        <f>Заявки!B214</f>
        <v>0</v>
      </c>
      <c r="I20" s="8"/>
      <c r="J20" s="14"/>
      <c r="K20" s="8"/>
      <c r="L20" s="15"/>
    </row>
    <row r="21" spans="1:12" ht="15" customHeight="1">
      <c r="A21" s="7">
        <f>Заявки!A89</f>
        <v>0</v>
      </c>
      <c r="B21" s="277">
        <f>Заявки!B89</f>
        <v>0</v>
      </c>
      <c r="C21" s="8"/>
      <c r="D21" s="14"/>
      <c r="E21" s="8"/>
      <c r="F21" s="15"/>
      <c r="G21" s="7">
        <f>Заявки!A215</f>
        <v>0</v>
      </c>
      <c r="H21" s="277">
        <f>Заявки!B215</f>
        <v>0</v>
      </c>
      <c r="I21" s="8"/>
      <c r="J21" s="14"/>
      <c r="K21" s="8"/>
      <c r="L21" s="15"/>
    </row>
    <row r="22" spans="1:12" ht="15" customHeight="1">
      <c r="A22" s="7">
        <f>Заявки!A90</f>
        <v>0</v>
      </c>
      <c r="B22" s="277">
        <f>Заявки!B90</f>
        <v>0</v>
      </c>
      <c r="C22" s="8"/>
      <c r="D22" s="14"/>
      <c r="E22" s="8"/>
      <c r="F22" s="15"/>
      <c r="G22" s="7">
        <f>Заявки!A216</f>
        <v>0</v>
      </c>
      <c r="H22" s="277">
        <f>Заявки!B216</f>
        <v>0</v>
      </c>
      <c r="I22" s="8"/>
      <c r="J22" s="14"/>
      <c r="K22" s="8"/>
      <c r="L22" s="15"/>
    </row>
    <row r="23" spans="1:12" ht="15" customHeight="1">
      <c r="A23" s="7">
        <f>Заявки!A91</f>
        <v>0</v>
      </c>
      <c r="B23" s="277">
        <f>Заявки!B91</f>
        <v>0</v>
      </c>
      <c r="C23" s="8"/>
      <c r="D23" s="14"/>
      <c r="E23" s="8"/>
      <c r="F23" s="15"/>
      <c r="G23" s="7">
        <f>Заявки!A217</f>
        <v>0</v>
      </c>
      <c r="H23" s="277">
        <f>Заявки!B217</f>
        <v>0</v>
      </c>
      <c r="I23" s="8"/>
      <c r="J23" s="14"/>
      <c r="K23" s="8"/>
      <c r="L23" s="15"/>
    </row>
    <row r="24" spans="1:12" ht="15" customHeight="1">
      <c r="A24" s="7">
        <f>Заявки!A92</f>
        <v>0</v>
      </c>
      <c r="B24" s="277">
        <f>Заявки!B92</f>
        <v>0</v>
      </c>
      <c r="C24" s="8"/>
      <c r="D24" s="14"/>
      <c r="E24" s="8"/>
      <c r="F24" s="15"/>
      <c r="G24" s="7">
        <f>Заявки!A218</f>
        <v>0</v>
      </c>
      <c r="H24" s="277">
        <f>Заявки!B218</f>
        <v>0</v>
      </c>
      <c r="I24" s="8"/>
      <c r="J24" s="14"/>
      <c r="K24" s="8"/>
      <c r="L24" s="15"/>
    </row>
    <row r="25" spans="1:12" ht="15" customHeight="1">
      <c r="A25" s="7">
        <f>Заявки!A93</f>
        <v>0</v>
      </c>
      <c r="B25" s="277">
        <f>Заявки!B93</f>
        <v>0</v>
      </c>
      <c r="C25" s="8"/>
      <c r="D25" s="14"/>
      <c r="E25" s="8"/>
      <c r="F25" s="15"/>
      <c r="G25" s="7">
        <f>Заявки!A219</f>
        <v>0</v>
      </c>
      <c r="H25" s="277">
        <f>Заявки!B219</f>
        <v>0</v>
      </c>
      <c r="I25" s="8"/>
      <c r="J25" s="14"/>
      <c r="K25" s="8"/>
      <c r="L25" s="15"/>
    </row>
    <row r="26" spans="1:12" ht="15" customHeight="1">
      <c r="A26" s="7">
        <f>Заявки!A94</f>
        <v>0</v>
      </c>
      <c r="B26" s="277">
        <f>Заявки!B94</f>
        <v>0</v>
      </c>
      <c r="C26" s="8"/>
      <c r="D26" s="14"/>
      <c r="E26" s="8"/>
      <c r="F26" s="15"/>
      <c r="G26" s="7">
        <f>Заявки!A220</f>
        <v>0</v>
      </c>
      <c r="H26" s="277">
        <f>Заявки!B220</f>
        <v>0</v>
      </c>
      <c r="I26" s="8"/>
      <c r="J26" s="14"/>
      <c r="K26" s="8"/>
      <c r="L26" s="15"/>
    </row>
    <row r="27" spans="1:12" ht="15" customHeight="1">
      <c r="A27" s="7">
        <f>Заявки!A95</f>
        <v>0</v>
      </c>
      <c r="B27" s="277">
        <f>Заявки!B95</f>
        <v>0</v>
      </c>
      <c r="C27" s="8"/>
      <c r="D27" s="14"/>
      <c r="E27" s="8"/>
      <c r="F27" s="15"/>
      <c r="G27" s="7">
        <f>Заявки!A221</f>
        <v>0</v>
      </c>
      <c r="H27" s="277">
        <f>Заявки!B221</f>
        <v>0</v>
      </c>
      <c r="I27" s="8"/>
      <c r="J27" s="14"/>
      <c r="K27" s="8"/>
      <c r="L27" s="15"/>
    </row>
    <row r="28" spans="1:12" ht="15" customHeight="1">
      <c r="A28" s="7">
        <f>Заявки!A96</f>
        <v>0</v>
      </c>
      <c r="B28" s="277">
        <f>Заявки!B96</f>
        <v>0</v>
      </c>
      <c r="C28" s="8"/>
      <c r="D28" s="14"/>
      <c r="E28" s="8"/>
      <c r="F28" s="15"/>
      <c r="G28" s="7">
        <f>Заявки!A222</f>
        <v>0</v>
      </c>
      <c r="H28" s="277">
        <f>Заявки!B222</f>
        <v>0</v>
      </c>
      <c r="I28" s="8"/>
      <c r="J28" s="14"/>
      <c r="K28" s="8"/>
      <c r="L28" s="15"/>
    </row>
    <row r="29" spans="1:12" ht="15" customHeight="1">
      <c r="A29" s="7">
        <f>Заявки!A97</f>
        <v>0</v>
      </c>
      <c r="B29" s="277">
        <f>Заявки!B97</f>
        <v>0</v>
      </c>
      <c r="C29" s="8"/>
      <c r="D29" s="14"/>
      <c r="E29" s="8"/>
      <c r="F29" s="15"/>
      <c r="G29" s="7">
        <f>Заявки!A223</f>
        <v>0</v>
      </c>
      <c r="H29" s="277">
        <f>Заявки!B223</f>
        <v>0</v>
      </c>
      <c r="I29" s="8"/>
      <c r="J29" s="14"/>
      <c r="K29" s="8"/>
      <c r="L29" s="15"/>
    </row>
    <row r="30" spans="1:12" ht="15" customHeight="1">
      <c r="A30" s="7">
        <f>Заявки!A98</f>
        <v>0</v>
      </c>
      <c r="B30" s="277">
        <f>Заявки!B98</f>
        <v>0</v>
      </c>
      <c r="C30" s="8"/>
      <c r="D30" s="14"/>
      <c r="E30" s="8"/>
      <c r="F30" s="15"/>
      <c r="G30" s="7">
        <f>Заявки!A224</f>
        <v>0</v>
      </c>
      <c r="H30" s="277">
        <f>Заявки!B224</f>
        <v>0</v>
      </c>
      <c r="I30" s="8"/>
      <c r="J30" s="14"/>
      <c r="K30" s="8"/>
      <c r="L30" s="15"/>
    </row>
    <row r="31" spans="1:12" ht="15" customHeight="1">
      <c r="A31" s="7">
        <f>Заявки!A99</f>
        <v>0</v>
      </c>
      <c r="B31" s="277">
        <f>Заявки!B99</f>
        <v>0</v>
      </c>
      <c r="C31" s="8"/>
      <c r="D31" s="14"/>
      <c r="E31" s="8"/>
      <c r="F31" s="15"/>
      <c r="G31" s="7">
        <f>Заявки!A225</f>
        <v>0</v>
      </c>
      <c r="H31" s="277">
        <f>Заявки!B225</f>
        <v>0</v>
      </c>
      <c r="I31" s="8"/>
      <c r="J31" s="14"/>
      <c r="K31" s="8"/>
      <c r="L31" s="15"/>
    </row>
    <row r="32" spans="1:12" ht="15" customHeight="1">
      <c r="A32" s="7">
        <f>Заявки!A100</f>
        <v>0</v>
      </c>
      <c r="B32" s="277">
        <f>Заявки!B100</f>
        <v>0</v>
      </c>
      <c r="C32" s="8"/>
      <c r="D32" s="14"/>
      <c r="E32" s="8"/>
      <c r="F32" s="15"/>
      <c r="G32" s="7">
        <f>Заявки!A226</f>
        <v>0</v>
      </c>
      <c r="H32" s="277">
        <f>Заявки!B226</f>
        <v>0</v>
      </c>
      <c r="I32" s="8"/>
      <c r="J32" s="14"/>
      <c r="K32" s="8"/>
      <c r="L32" s="15"/>
    </row>
    <row r="33" spans="1:12" ht="15" customHeight="1">
      <c r="A33" s="7">
        <f>Заявки!A101</f>
        <v>0</v>
      </c>
      <c r="B33" s="277">
        <f>Заявки!B101</f>
        <v>0</v>
      </c>
      <c r="C33" s="8"/>
      <c r="D33" s="14"/>
      <c r="E33" s="8"/>
      <c r="F33" s="15"/>
      <c r="G33" s="7">
        <f>Заявки!A227</f>
        <v>0</v>
      </c>
      <c r="H33" s="277">
        <f>Заявки!B227</f>
        <v>0</v>
      </c>
      <c r="I33" s="8"/>
      <c r="J33" s="14"/>
      <c r="K33" s="8"/>
      <c r="L33" s="15"/>
    </row>
    <row r="34" spans="1:12" ht="15" customHeight="1">
      <c r="A34" s="279"/>
      <c r="B34" s="284"/>
      <c r="C34" s="281"/>
      <c r="D34" s="282">
        <v>6</v>
      </c>
      <c r="E34" s="281"/>
      <c r="F34" s="283"/>
      <c r="G34" s="279"/>
      <c r="H34" s="284"/>
      <c r="I34" s="281"/>
      <c r="J34" s="282">
        <v>7</v>
      </c>
      <c r="K34" s="281"/>
      <c r="L34" s="283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6</v>
      </c>
      <c r="E45" s="303"/>
      <c r="F45" s="303"/>
      <c r="G45" s="303"/>
      <c r="H45" s="27"/>
      <c r="I45" s="304">
        <f>SUM(D14:D38)</f>
        <v>6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7</v>
      </c>
      <c r="E46" s="303"/>
      <c r="F46" s="306"/>
      <c r="G46" s="306"/>
      <c r="H46" s="28"/>
      <c r="I46" s="304">
        <f>SUM(J14:J38)</f>
        <v>7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L48"/>
  <sheetViews>
    <sheetView zoomScale="115" zoomScaleNormal="115" zoomScalePageLayoutView="0" workbookViewId="0" topLeftCell="A1">
      <selection activeCell="O34" activeCellId="1" sqref="C3:C51 O34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367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Заявки!A228</f>
        <v>Bandytime</v>
      </c>
      <c r="D11" s="335"/>
      <c r="E11" s="335"/>
      <c r="F11" s="335"/>
      <c r="G11" s="317" t="s">
        <v>358</v>
      </c>
      <c r="H11" s="317"/>
      <c r="I11" s="336" t="str">
        <f>Заявки!A55</f>
        <v>Стройдормонтаж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Заявки!A229</f>
        <v>0</v>
      </c>
      <c r="B14" s="277">
        <f>Заявки!B229</f>
        <v>0</v>
      </c>
      <c r="C14" s="9"/>
      <c r="D14" s="10"/>
      <c r="E14" s="9"/>
      <c r="F14" s="11"/>
      <c r="G14" s="7">
        <f>Заявки!A56</f>
        <v>0</v>
      </c>
      <c r="H14" s="277">
        <f>Заявки!B56</f>
        <v>0</v>
      </c>
      <c r="I14" s="9"/>
      <c r="J14" s="10"/>
      <c r="K14" s="9"/>
      <c r="L14" s="11"/>
    </row>
    <row r="15" spans="1:12" ht="15" customHeight="1">
      <c r="A15" s="7">
        <f>Заявки!A230</f>
        <v>0</v>
      </c>
      <c r="B15" s="277">
        <f>Заявки!B230</f>
        <v>0</v>
      </c>
      <c r="C15" s="8"/>
      <c r="D15" s="14"/>
      <c r="E15" s="8"/>
      <c r="F15" s="15"/>
      <c r="G15" s="7">
        <f>Заявки!A57</f>
        <v>0</v>
      </c>
      <c r="H15" s="277">
        <f>Заявки!B57</f>
        <v>0</v>
      </c>
      <c r="I15" s="8"/>
      <c r="J15" s="14"/>
      <c r="K15" s="8"/>
      <c r="L15" s="15"/>
    </row>
    <row r="16" spans="1:12" ht="15" customHeight="1">
      <c r="A16" s="7">
        <f>Заявки!A231</f>
        <v>0</v>
      </c>
      <c r="B16" s="277">
        <f>Заявки!B231</f>
        <v>0</v>
      </c>
      <c r="C16" s="8"/>
      <c r="D16" s="14"/>
      <c r="E16" s="8"/>
      <c r="F16" s="15"/>
      <c r="G16" s="7">
        <f>Заявки!A58</f>
        <v>0</v>
      </c>
      <c r="H16" s="277">
        <f>Заявки!B58</f>
        <v>0</v>
      </c>
      <c r="I16" s="8"/>
      <c r="J16" s="14"/>
      <c r="K16" s="8"/>
      <c r="L16" s="15"/>
    </row>
    <row r="17" spans="1:12" ht="15" customHeight="1">
      <c r="A17" s="7">
        <f>Заявки!A232</f>
        <v>0</v>
      </c>
      <c r="B17" s="277">
        <f>Заявки!B232</f>
        <v>0</v>
      </c>
      <c r="C17" s="8"/>
      <c r="D17" s="14"/>
      <c r="E17" s="8"/>
      <c r="F17" s="15"/>
      <c r="G17" s="7">
        <f>Заявки!A59</f>
        <v>0</v>
      </c>
      <c r="H17" s="277">
        <f>Заявки!B59</f>
        <v>0</v>
      </c>
      <c r="I17" s="8"/>
      <c r="J17" s="14"/>
      <c r="K17" s="8"/>
      <c r="L17" s="15"/>
    </row>
    <row r="18" spans="1:12" ht="15" customHeight="1">
      <c r="A18" s="7">
        <f>Заявки!A233</f>
        <v>0</v>
      </c>
      <c r="B18" s="277">
        <f>Заявки!B233</f>
        <v>0</v>
      </c>
      <c r="C18" s="8"/>
      <c r="D18" s="14"/>
      <c r="E18" s="8"/>
      <c r="F18" s="15"/>
      <c r="G18" s="7">
        <f>Заявки!A60</f>
        <v>0</v>
      </c>
      <c r="H18" s="277">
        <f>Заявки!B60</f>
        <v>0</v>
      </c>
      <c r="I18" s="8"/>
      <c r="J18" s="14"/>
      <c r="K18" s="8"/>
      <c r="L18" s="15"/>
    </row>
    <row r="19" spans="1:12" ht="15" customHeight="1">
      <c r="A19" s="7">
        <f>Заявки!A234</f>
        <v>0</v>
      </c>
      <c r="B19" s="277">
        <f>Заявки!B234</f>
        <v>0</v>
      </c>
      <c r="C19" s="8"/>
      <c r="D19" s="14"/>
      <c r="E19" s="8"/>
      <c r="F19" s="15"/>
      <c r="G19" s="7">
        <f>Заявки!A61</f>
        <v>0</v>
      </c>
      <c r="H19" s="277">
        <f>Заявки!B61</f>
        <v>0</v>
      </c>
      <c r="I19" s="8"/>
      <c r="J19" s="14"/>
      <c r="K19" s="8"/>
      <c r="L19" s="15"/>
    </row>
    <row r="20" spans="1:12" ht="15" customHeight="1">
      <c r="A20" s="7">
        <f>Заявки!A235</f>
        <v>0</v>
      </c>
      <c r="B20" s="277">
        <f>Заявки!B235</f>
        <v>0</v>
      </c>
      <c r="C20" s="8"/>
      <c r="D20" s="14"/>
      <c r="E20" s="8"/>
      <c r="F20" s="15"/>
      <c r="G20" s="7">
        <f>Заявки!A62</f>
        <v>0</v>
      </c>
      <c r="H20" s="277">
        <f>Заявки!B62</f>
        <v>0</v>
      </c>
      <c r="I20" s="8"/>
      <c r="J20" s="14"/>
      <c r="K20" s="8"/>
      <c r="L20" s="15"/>
    </row>
    <row r="21" spans="1:12" ht="15" customHeight="1">
      <c r="A21" s="7">
        <f>Заявки!A236</f>
        <v>0</v>
      </c>
      <c r="B21" s="277">
        <f>Заявки!B236</f>
        <v>0</v>
      </c>
      <c r="C21" s="8"/>
      <c r="D21" s="14"/>
      <c r="E21" s="8"/>
      <c r="F21" s="15"/>
      <c r="G21" s="7">
        <f>Заявки!A63</f>
        <v>0</v>
      </c>
      <c r="H21" s="277">
        <f>Заявки!B63</f>
        <v>0</v>
      </c>
      <c r="I21" s="8"/>
      <c r="J21" s="14"/>
      <c r="K21" s="8"/>
      <c r="L21" s="15"/>
    </row>
    <row r="22" spans="1:12" ht="15" customHeight="1">
      <c r="A22" s="7">
        <f>Заявки!A237</f>
        <v>0</v>
      </c>
      <c r="B22" s="277">
        <f>Заявки!B237</f>
        <v>0</v>
      </c>
      <c r="C22" s="8"/>
      <c r="D22" s="14"/>
      <c r="E22" s="8"/>
      <c r="F22" s="15"/>
      <c r="G22" s="7">
        <f>Заявки!A64</f>
        <v>0</v>
      </c>
      <c r="H22" s="277">
        <f>Заявки!B64</f>
        <v>0</v>
      </c>
      <c r="I22" s="8"/>
      <c r="J22" s="14"/>
      <c r="K22" s="8"/>
      <c r="L22" s="15"/>
    </row>
    <row r="23" spans="1:12" ht="15" customHeight="1">
      <c r="A23" s="7">
        <f>Заявки!A238</f>
        <v>0</v>
      </c>
      <c r="B23" s="277">
        <f>Заявки!B238</f>
        <v>0</v>
      </c>
      <c r="C23" s="8"/>
      <c r="D23" s="14"/>
      <c r="E23" s="8"/>
      <c r="F23" s="15"/>
      <c r="G23" s="7">
        <f>Заявки!A65</f>
        <v>0</v>
      </c>
      <c r="H23" s="277">
        <f>Заявки!B65</f>
        <v>0</v>
      </c>
      <c r="I23" s="8"/>
      <c r="J23" s="14"/>
      <c r="K23" s="8"/>
      <c r="L23" s="15"/>
    </row>
    <row r="24" spans="1:12" ht="15" customHeight="1">
      <c r="A24" s="7">
        <f>Заявки!A239</f>
        <v>0</v>
      </c>
      <c r="B24" s="277">
        <f>Заявки!B239</f>
        <v>0</v>
      </c>
      <c r="C24" s="8"/>
      <c r="D24" s="14"/>
      <c r="E24" s="8"/>
      <c r="F24" s="15"/>
      <c r="G24" s="7">
        <f>Заявки!A66</f>
        <v>0</v>
      </c>
      <c r="H24" s="277">
        <f>Заявки!B66</f>
        <v>0</v>
      </c>
      <c r="I24" s="8"/>
      <c r="J24" s="14"/>
      <c r="K24" s="8"/>
      <c r="L24" s="15"/>
    </row>
    <row r="25" spans="1:12" ht="15" customHeight="1">
      <c r="A25" s="7"/>
      <c r="B25" s="277"/>
      <c r="C25" s="8"/>
      <c r="D25" s="285">
        <v>7</v>
      </c>
      <c r="E25" s="8"/>
      <c r="F25" s="15"/>
      <c r="G25" s="7">
        <f>Заявки!A67</f>
        <v>0</v>
      </c>
      <c r="H25" s="277">
        <f>Заявки!B67</f>
        <v>0</v>
      </c>
      <c r="I25" s="8"/>
      <c r="J25" s="14"/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>
        <f>Заявки!A68</f>
        <v>0</v>
      </c>
      <c r="H26" s="277">
        <f>Заявки!B68</f>
        <v>0</v>
      </c>
      <c r="I26" s="8"/>
      <c r="J26" s="14"/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>
        <f>Заявки!A69</f>
        <v>0</v>
      </c>
      <c r="H27" s="277">
        <f>Заявки!B69</f>
        <v>0</v>
      </c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>
        <f>Заявки!A70</f>
        <v>0</v>
      </c>
      <c r="H28" s="277">
        <f>Заявки!B70</f>
        <v>0</v>
      </c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>
        <f>Заявки!A71</f>
        <v>0</v>
      </c>
      <c r="H29" s="277">
        <f>Заявки!B71</f>
        <v>0</v>
      </c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>
        <f>Заявки!A72</f>
        <v>0</v>
      </c>
      <c r="H30" s="277">
        <f>Заявки!B72</f>
        <v>0</v>
      </c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>
        <f>Заявки!A73</f>
        <v>0</v>
      </c>
      <c r="H31" s="277">
        <f>Заявки!B73</f>
        <v>0</v>
      </c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>
        <f>Заявки!A74</f>
        <v>0</v>
      </c>
      <c r="H32" s="277">
        <f>Заявки!B74</f>
        <v>0</v>
      </c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>
        <f>Заявки!A75</f>
        <v>0</v>
      </c>
      <c r="H33" s="277">
        <f>Заявки!B75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285">
        <v>15</v>
      </c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7</v>
      </c>
      <c r="E45" s="303"/>
      <c r="F45" s="303"/>
      <c r="G45" s="303"/>
      <c r="H45" s="27"/>
      <c r="I45" s="304">
        <f>SUM(D14:D38)</f>
        <v>7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15</v>
      </c>
      <c r="E46" s="303"/>
      <c r="F46" s="306"/>
      <c r="G46" s="306"/>
      <c r="H46" s="28"/>
      <c r="I46" s="304">
        <f>SUM(J14:J38)</f>
        <v>15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L48"/>
  <sheetViews>
    <sheetView zoomScale="115" zoomScaleNormal="115" zoomScalePageLayoutView="0" workbookViewId="0" topLeftCell="A1">
      <selection activeCell="P25" activeCellId="1" sqref="C3:C51 P2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368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Заявки!A29</f>
        <v>Энергия</v>
      </c>
      <c r="D11" s="335"/>
      <c r="E11" s="335"/>
      <c r="F11" s="335"/>
      <c r="G11" s="317" t="s">
        <v>358</v>
      </c>
      <c r="H11" s="317"/>
      <c r="I11" s="336" t="str">
        <f>Заявки!A133</f>
        <v>Политехник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Заявки!A30</f>
        <v>0</v>
      </c>
      <c r="B14" s="277">
        <f>Заявки!B30</f>
        <v>0</v>
      </c>
      <c r="C14" s="9"/>
      <c r="D14" s="10"/>
      <c r="E14" s="9"/>
      <c r="F14" s="11"/>
      <c r="G14" s="7">
        <f>Заявки!A134</f>
        <v>0</v>
      </c>
      <c r="H14" s="277">
        <f>Заявки!B134</f>
        <v>0</v>
      </c>
      <c r="I14" s="9"/>
      <c r="J14" s="10"/>
      <c r="K14" s="9"/>
      <c r="L14" s="11"/>
    </row>
    <row r="15" spans="1:12" ht="15" customHeight="1">
      <c r="A15" s="7">
        <f>Заявки!A31</f>
        <v>0</v>
      </c>
      <c r="B15" s="277">
        <f>Заявки!B31</f>
        <v>0</v>
      </c>
      <c r="C15" s="8"/>
      <c r="D15" s="14"/>
      <c r="E15" s="8"/>
      <c r="F15" s="15"/>
      <c r="G15" s="7">
        <f>Заявки!A135</f>
        <v>0</v>
      </c>
      <c r="H15" s="277">
        <f>Заявки!B135</f>
        <v>0</v>
      </c>
      <c r="I15" s="8"/>
      <c r="J15" s="14"/>
      <c r="K15" s="8"/>
      <c r="L15" s="15"/>
    </row>
    <row r="16" spans="1:12" ht="15" customHeight="1">
      <c r="A16" s="7">
        <f>Заявки!A32</f>
        <v>0</v>
      </c>
      <c r="B16" s="277">
        <f>Заявки!B32</f>
        <v>0</v>
      </c>
      <c r="C16" s="8"/>
      <c r="D16" s="14"/>
      <c r="E16" s="8"/>
      <c r="F16" s="15"/>
      <c r="G16" s="7">
        <f>Заявки!A136</f>
        <v>0</v>
      </c>
      <c r="H16" s="277">
        <f>Заявки!B136</f>
        <v>0</v>
      </c>
      <c r="I16" s="8"/>
      <c r="J16" s="14"/>
      <c r="K16" s="8"/>
      <c r="L16" s="15"/>
    </row>
    <row r="17" spans="1:12" ht="15" customHeight="1">
      <c r="A17" s="7">
        <f>Заявки!A33</f>
        <v>0</v>
      </c>
      <c r="B17" s="277">
        <f>Заявки!B33</f>
        <v>0</v>
      </c>
      <c r="C17" s="8"/>
      <c r="D17" s="14"/>
      <c r="E17" s="8"/>
      <c r="F17" s="15"/>
      <c r="G17" s="7">
        <f>Заявки!A137</f>
        <v>0</v>
      </c>
      <c r="H17" s="277">
        <f>Заявки!B137</f>
        <v>0</v>
      </c>
      <c r="I17" s="8"/>
      <c r="J17" s="14"/>
      <c r="K17" s="8"/>
      <c r="L17" s="15"/>
    </row>
    <row r="18" spans="1:12" ht="15" customHeight="1">
      <c r="A18" s="7">
        <f>Заявки!A34</f>
        <v>0</v>
      </c>
      <c r="B18" s="277">
        <f>Заявки!B34</f>
        <v>0</v>
      </c>
      <c r="C18" s="8"/>
      <c r="D18" s="14"/>
      <c r="E18" s="8"/>
      <c r="F18" s="15"/>
      <c r="G18" s="7">
        <f>Заявки!A138</f>
        <v>0</v>
      </c>
      <c r="H18" s="277">
        <f>Заявки!B138</f>
        <v>0</v>
      </c>
      <c r="I18" s="8"/>
      <c r="J18" s="14"/>
      <c r="K18" s="8"/>
      <c r="L18" s="15"/>
    </row>
    <row r="19" spans="1:12" ht="15" customHeight="1">
      <c r="A19" s="7">
        <f>Заявки!A35</f>
        <v>0</v>
      </c>
      <c r="B19" s="277">
        <f>Заявки!B35</f>
        <v>0</v>
      </c>
      <c r="C19" s="8"/>
      <c r="D19" s="14"/>
      <c r="E19" s="8"/>
      <c r="F19" s="15"/>
      <c r="G19" s="7">
        <f>Заявки!A139</f>
        <v>0</v>
      </c>
      <c r="H19" s="277">
        <f>Заявки!B139</f>
        <v>0</v>
      </c>
      <c r="I19" s="8"/>
      <c r="J19" s="14"/>
      <c r="K19" s="8"/>
      <c r="L19" s="15"/>
    </row>
    <row r="20" spans="1:12" ht="15" customHeight="1">
      <c r="A20" s="7">
        <f>Заявки!A36</f>
        <v>0</v>
      </c>
      <c r="B20" s="277">
        <f>Заявки!B36</f>
        <v>0</v>
      </c>
      <c r="C20" s="8"/>
      <c r="D20" s="14"/>
      <c r="E20" s="8"/>
      <c r="F20" s="15"/>
      <c r="G20" s="7">
        <f>Заявки!A140</f>
        <v>0</v>
      </c>
      <c r="H20" s="277">
        <f>Заявки!B140</f>
        <v>0</v>
      </c>
      <c r="I20" s="8"/>
      <c r="J20" s="14"/>
      <c r="K20" s="8"/>
      <c r="L20" s="15"/>
    </row>
    <row r="21" spans="1:12" ht="15" customHeight="1">
      <c r="A21" s="7">
        <f>Заявки!A37</f>
        <v>0</v>
      </c>
      <c r="B21" s="277">
        <f>Заявки!B37</f>
        <v>0</v>
      </c>
      <c r="C21" s="8"/>
      <c r="D21" s="14"/>
      <c r="E21" s="8"/>
      <c r="F21" s="15"/>
      <c r="G21" s="7">
        <f>Заявки!A141</f>
        <v>0</v>
      </c>
      <c r="H21" s="277">
        <f>Заявки!B141</f>
        <v>0</v>
      </c>
      <c r="I21" s="8"/>
      <c r="J21" s="14"/>
      <c r="K21" s="8"/>
      <c r="L21" s="15"/>
    </row>
    <row r="22" spans="1:12" ht="15" customHeight="1">
      <c r="A22" s="7">
        <f>Заявки!A38</f>
        <v>0</v>
      </c>
      <c r="B22" s="277">
        <f>Заявки!B38</f>
        <v>0</v>
      </c>
      <c r="C22" s="8"/>
      <c r="D22" s="14"/>
      <c r="E22" s="8"/>
      <c r="F22" s="15"/>
      <c r="G22" s="7">
        <f>Заявки!A142</f>
        <v>0</v>
      </c>
      <c r="H22" s="277">
        <f>Заявки!B142</f>
        <v>0</v>
      </c>
      <c r="I22" s="8"/>
      <c r="J22" s="14"/>
      <c r="K22" s="8"/>
      <c r="L22" s="15"/>
    </row>
    <row r="23" spans="1:12" ht="15" customHeight="1">
      <c r="A23" s="7">
        <f>Заявки!A39</f>
        <v>0</v>
      </c>
      <c r="B23" s="277">
        <f>Заявки!B39</f>
        <v>0</v>
      </c>
      <c r="C23" s="8"/>
      <c r="D23" s="14"/>
      <c r="E23" s="8"/>
      <c r="F23" s="15"/>
      <c r="G23" s="7">
        <f>Заявки!A143</f>
        <v>0</v>
      </c>
      <c r="H23" s="277">
        <f>Заявки!B143</f>
        <v>0</v>
      </c>
      <c r="I23" s="8"/>
      <c r="J23" s="14"/>
      <c r="K23" s="8"/>
      <c r="L23" s="15"/>
    </row>
    <row r="24" spans="1:12" ht="15" customHeight="1">
      <c r="A24" s="7">
        <f>Заявки!A40</f>
        <v>0</v>
      </c>
      <c r="B24" s="277">
        <f>Заявки!B40</f>
        <v>0</v>
      </c>
      <c r="C24" s="8"/>
      <c r="D24" s="14"/>
      <c r="E24" s="8"/>
      <c r="F24" s="15"/>
      <c r="G24" s="7">
        <f>Заявки!A144</f>
        <v>0</v>
      </c>
      <c r="H24" s="277">
        <f>Заявки!B144</f>
        <v>0</v>
      </c>
      <c r="I24" s="8"/>
      <c r="J24" s="14"/>
      <c r="K24" s="8"/>
      <c r="L24" s="15"/>
    </row>
    <row r="25" spans="1:12" ht="15" customHeight="1">
      <c r="A25" s="7">
        <f>Заявки!A41</f>
        <v>0</v>
      </c>
      <c r="B25" s="277">
        <f>Заявки!B41</f>
        <v>0</v>
      </c>
      <c r="C25" s="8"/>
      <c r="D25" s="14"/>
      <c r="E25" s="8"/>
      <c r="F25" s="15"/>
      <c r="G25" s="7">
        <f>Заявки!A145</f>
        <v>0</v>
      </c>
      <c r="H25" s="277">
        <f>Заявки!B145</f>
        <v>0</v>
      </c>
      <c r="I25" s="8"/>
      <c r="J25" s="14"/>
      <c r="K25" s="8"/>
      <c r="L25" s="15"/>
    </row>
    <row r="26" spans="1:12" ht="15" customHeight="1">
      <c r="A26" s="7">
        <f>Заявки!A42</f>
        <v>0</v>
      </c>
      <c r="B26" s="277">
        <f>Заявки!B42</f>
        <v>0</v>
      </c>
      <c r="C26" s="8"/>
      <c r="D26" s="14"/>
      <c r="E26" s="8"/>
      <c r="F26" s="15"/>
      <c r="G26" s="7">
        <f>Заявки!A146</f>
        <v>0</v>
      </c>
      <c r="H26" s="277">
        <f>Заявки!B146</f>
        <v>0</v>
      </c>
      <c r="I26" s="8"/>
      <c r="J26" s="14"/>
      <c r="K26" s="8"/>
      <c r="L26" s="15"/>
    </row>
    <row r="27" spans="1:12" ht="15" customHeight="1">
      <c r="A27" s="7">
        <f>Заявки!A43</f>
        <v>0</v>
      </c>
      <c r="B27" s="277">
        <f>Заявки!B43</f>
        <v>0</v>
      </c>
      <c r="C27" s="8"/>
      <c r="D27" s="14"/>
      <c r="E27" s="8"/>
      <c r="F27" s="15"/>
      <c r="G27" s="7">
        <f>Заявки!A147</f>
        <v>0</v>
      </c>
      <c r="H27" s="277">
        <f>Заявки!B147</f>
        <v>0</v>
      </c>
      <c r="I27" s="8"/>
      <c r="J27" s="14"/>
      <c r="K27" s="8"/>
      <c r="L27" s="15"/>
    </row>
    <row r="28" spans="1:12" ht="15" customHeight="1">
      <c r="A28" s="7">
        <f>Заявки!A44</f>
        <v>0</v>
      </c>
      <c r="B28" s="277">
        <f>Заявки!B44</f>
        <v>0</v>
      </c>
      <c r="C28" s="8"/>
      <c r="D28" s="14"/>
      <c r="E28" s="8"/>
      <c r="F28" s="15"/>
      <c r="G28" s="7">
        <f>Заявки!A148</f>
        <v>0</v>
      </c>
      <c r="H28" s="277">
        <f>Заявки!B148</f>
        <v>0</v>
      </c>
      <c r="I28" s="8"/>
      <c r="J28" s="14"/>
      <c r="K28" s="8"/>
      <c r="L28" s="15"/>
    </row>
    <row r="29" spans="1:12" ht="15" customHeight="1">
      <c r="A29" s="7">
        <f>Заявки!A45</f>
        <v>0</v>
      </c>
      <c r="B29" s="277">
        <f>Заявки!B45</f>
        <v>0</v>
      </c>
      <c r="C29" s="8"/>
      <c r="D29" s="14"/>
      <c r="E29" s="8"/>
      <c r="F29" s="15"/>
      <c r="G29" s="7">
        <f>Заявки!A149</f>
        <v>0</v>
      </c>
      <c r="H29" s="277">
        <f>Заявки!B149</f>
        <v>0</v>
      </c>
      <c r="I29" s="8"/>
      <c r="J29" s="14"/>
      <c r="K29" s="8"/>
      <c r="L29" s="15"/>
    </row>
    <row r="30" spans="1:12" ht="15" customHeight="1">
      <c r="A30" s="7">
        <f>Заявки!A46</f>
        <v>0</v>
      </c>
      <c r="B30" s="284">
        <f>Заявки!B46</f>
        <v>0</v>
      </c>
      <c r="C30" s="281"/>
      <c r="D30" s="282">
        <v>3</v>
      </c>
      <c r="E30" s="281"/>
      <c r="F30" s="283"/>
      <c r="G30" s="279">
        <f>Заявки!A150</f>
        <v>0</v>
      </c>
      <c r="H30" s="284">
        <f>Заявки!B150</f>
        <v>0</v>
      </c>
      <c r="I30" s="281"/>
      <c r="J30" s="282">
        <v>16</v>
      </c>
      <c r="K30" s="8"/>
      <c r="L30" s="15"/>
    </row>
    <row r="31" spans="1:12" ht="15" customHeight="1">
      <c r="A31" s="7">
        <f>Заявки!A47</f>
        <v>0</v>
      </c>
      <c r="B31" s="277">
        <f>Заявки!B47</f>
        <v>0</v>
      </c>
      <c r="C31" s="8"/>
      <c r="D31" s="14"/>
      <c r="E31" s="8"/>
      <c r="F31" s="15"/>
      <c r="G31" s="7">
        <f>Заявки!A151</f>
        <v>0</v>
      </c>
      <c r="H31" s="277">
        <f>Заявки!B151</f>
        <v>0</v>
      </c>
      <c r="I31" s="8"/>
      <c r="J31" s="14"/>
      <c r="K31" s="8"/>
      <c r="L31" s="15"/>
    </row>
    <row r="32" spans="1:12" ht="15" customHeight="1">
      <c r="A32" s="7">
        <f>Заявки!A48</f>
        <v>0</v>
      </c>
      <c r="B32" s="277">
        <f>Заявки!B48</f>
        <v>0</v>
      </c>
      <c r="C32" s="8"/>
      <c r="D32" s="14"/>
      <c r="E32" s="8"/>
      <c r="F32" s="15"/>
      <c r="G32" s="7">
        <f>Заявки!A152</f>
        <v>0</v>
      </c>
      <c r="H32" s="277">
        <f>Заявки!B152</f>
        <v>0</v>
      </c>
      <c r="I32" s="8"/>
      <c r="J32" s="14"/>
      <c r="K32" s="8"/>
      <c r="L32" s="15"/>
    </row>
    <row r="33" spans="1:12" ht="15" customHeight="1">
      <c r="A33" s="7">
        <f>Заявки!A49</f>
        <v>0</v>
      </c>
      <c r="B33" s="277">
        <f>Заявки!B49</f>
        <v>0</v>
      </c>
      <c r="C33" s="8"/>
      <c r="D33" s="14"/>
      <c r="E33" s="8"/>
      <c r="F33" s="15"/>
      <c r="G33" s="7">
        <f>Заявки!A153</f>
        <v>0</v>
      </c>
      <c r="H33" s="277">
        <f>Заявки!B153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3</v>
      </c>
      <c r="E45" s="303"/>
      <c r="F45" s="303"/>
      <c r="G45" s="303"/>
      <c r="H45" s="27"/>
      <c r="I45" s="304">
        <f>SUM(D14:D38)</f>
        <v>3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16</v>
      </c>
      <c r="E46" s="303"/>
      <c r="F46" s="306"/>
      <c r="G46" s="306"/>
      <c r="H46" s="28"/>
      <c r="I46" s="304">
        <f>SUM(J14:J38)</f>
        <v>16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B13">
      <selection activeCell="Q12" activeCellId="1" sqref="C3:C51 Q12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369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</f>
        <v>ХНПЗ</v>
      </c>
      <c r="D11" s="335"/>
      <c r="E11" s="335"/>
      <c r="F11" s="335"/>
      <c r="G11" s="317" t="s">
        <v>358</v>
      </c>
      <c r="H11" s="317"/>
      <c r="I11" s="336" t="str">
        <f>Заявки!A160</f>
        <v>Железнодорожник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Заявки!A4</f>
        <v>0</v>
      </c>
      <c r="B14" s="276">
        <f>Заявки!B4</f>
        <v>0</v>
      </c>
      <c r="C14" s="9"/>
      <c r="D14" s="10"/>
      <c r="E14" s="9"/>
      <c r="F14" s="11"/>
      <c r="G14" s="7">
        <f>Заявки!A161</f>
        <v>0</v>
      </c>
      <c r="H14" s="277">
        <f>Заявки!B161</f>
        <v>0</v>
      </c>
      <c r="I14" s="9"/>
      <c r="J14" s="10"/>
      <c r="K14" s="9"/>
      <c r="L14" s="11"/>
    </row>
    <row r="15" spans="1:12" ht="15" customHeight="1">
      <c r="A15" s="7">
        <f>Заявки!A5</f>
        <v>0</v>
      </c>
      <c r="B15" s="276">
        <f>Заявки!B5</f>
        <v>0</v>
      </c>
      <c r="C15" s="8"/>
      <c r="D15" s="14"/>
      <c r="E15" s="8"/>
      <c r="F15" s="15">
        <v>6</v>
      </c>
      <c r="G15" s="7">
        <f>Заявки!A162</f>
        <v>0</v>
      </c>
      <c r="H15" s="277">
        <f>Заявки!B162</f>
        <v>0</v>
      </c>
      <c r="I15" s="8"/>
      <c r="J15" s="14">
        <v>3</v>
      </c>
      <c r="K15" s="8"/>
      <c r="L15" s="15"/>
    </row>
    <row r="16" spans="1:12" ht="15" customHeight="1">
      <c r="A16" s="7">
        <f>Заявки!A6</f>
        <v>0</v>
      </c>
      <c r="B16" s="276">
        <f>Заявки!B6</f>
        <v>0</v>
      </c>
      <c r="C16" s="8"/>
      <c r="D16" s="14"/>
      <c r="E16" s="8"/>
      <c r="F16" s="15"/>
      <c r="G16" s="7">
        <f>Заявки!A163</f>
        <v>0</v>
      </c>
      <c r="H16" s="277">
        <f>Заявки!B163</f>
        <v>0</v>
      </c>
      <c r="I16" s="8"/>
      <c r="J16" s="14">
        <v>1</v>
      </c>
      <c r="K16" s="8"/>
      <c r="L16" s="15"/>
    </row>
    <row r="17" spans="1:12" ht="15" customHeight="1">
      <c r="A17" s="7">
        <f>Заявки!A7</f>
        <v>0</v>
      </c>
      <c r="B17" s="277">
        <f>Заявки!B7</f>
        <v>0</v>
      </c>
      <c r="C17" s="8"/>
      <c r="D17" s="14"/>
      <c r="E17" s="8"/>
      <c r="F17" s="15"/>
      <c r="G17" s="7">
        <f>Заявки!A164</f>
        <v>0</v>
      </c>
      <c r="H17" s="277">
        <f>Заявки!B164</f>
        <v>0</v>
      </c>
      <c r="I17" s="8"/>
      <c r="J17" s="14"/>
      <c r="K17" s="8"/>
      <c r="L17" s="15"/>
    </row>
    <row r="18" spans="1:12" ht="15" customHeight="1">
      <c r="A18" s="7">
        <f>Заявки!A8</f>
        <v>0</v>
      </c>
      <c r="B18" s="278">
        <f>Заявки!B8</f>
        <v>0</v>
      </c>
      <c r="C18" s="8"/>
      <c r="D18" s="14"/>
      <c r="E18" s="8"/>
      <c r="F18" s="15"/>
      <c r="G18" s="7">
        <f>Заявки!A165</f>
        <v>0</v>
      </c>
      <c r="H18" s="277">
        <f>Заявки!B165</f>
        <v>0</v>
      </c>
      <c r="I18" s="8"/>
      <c r="J18" s="14">
        <v>2</v>
      </c>
      <c r="K18" s="8"/>
      <c r="L18" s="15"/>
    </row>
    <row r="19" spans="1:12" ht="15" customHeight="1">
      <c r="A19" s="7">
        <f>Заявки!A9</f>
        <v>0</v>
      </c>
      <c r="B19" s="277">
        <f>Заявки!B9</f>
        <v>0</v>
      </c>
      <c r="C19" s="8"/>
      <c r="D19" s="14"/>
      <c r="E19" s="8"/>
      <c r="F19" s="15"/>
      <c r="G19" s="7">
        <f>Заявки!A166</f>
        <v>0</v>
      </c>
      <c r="H19" s="277">
        <f>Заявки!B166</f>
        <v>0</v>
      </c>
      <c r="I19" s="8"/>
      <c r="J19" s="14">
        <v>1</v>
      </c>
      <c r="K19" s="8"/>
      <c r="L19" s="15"/>
    </row>
    <row r="20" spans="1:12" ht="15" customHeight="1">
      <c r="A20" s="7">
        <f>Заявки!A10</f>
        <v>0</v>
      </c>
      <c r="B20" s="277">
        <f>Заявки!B10</f>
        <v>0</v>
      </c>
      <c r="C20" s="8"/>
      <c r="D20" s="14"/>
      <c r="E20" s="8"/>
      <c r="F20" s="15"/>
      <c r="G20" s="7">
        <f>Заявки!A167</f>
        <v>0</v>
      </c>
      <c r="H20" s="277">
        <f>Заявки!B167</f>
        <v>0</v>
      </c>
      <c r="I20" s="8"/>
      <c r="J20" s="14">
        <v>2</v>
      </c>
      <c r="K20" s="8"/>
      <c r="L20" s="15"/>
    </row>
    <row r="21" spans="1:12" ht="15" customHeight="1">
      <c r="A21" s="7">
        <f>Заявки!A11</f>
        <v>0</v>
      </c>
      <c r="B21" s="278">
        <f>Заявки!B11</f>
        <v>0</v>
      </c>
      <c r="C21" s="8"/>
      <c r="D21" s="14"/>
      <c r="E21" s="8"/>
      <c r="F21" s="15"/>
      <c r="G21" s="7">
        <f>Заявки!A168</f>
        <v>0</v>
      </c>
      <c r="H21" s="277">
        <f>Заявки!B168</f>
        <v>0</v>
      </c>
      <c r="I21" s="8"/>
      <c r="J21" s="14"/>
      <c r="K21" s="8"/>
      <c r="L21" s="15">
        <v>10</v>
      </c>
    </row>
    <row r="22" spans="1:12" ht="15" customHeight="1">
      <c r="A22" s="7">
        <f>Заявки!A12</f>
        <v>0</v>
      </c>
      <c r="B22" s="277">
        <f>Заявки!B12</f>
        <v>0</v>
      </c>
      <c r="C22" s="8"/>
      <c r="D22" s="14"/>
      <c r="E22" s="8"/>
      <c r="F22" s="15"/>
      <c r="G22" s="7">
        <f>Заявки!A169</f>
        <v>0</v>
      </c>
      <c r="H22" s="277">
        <f>Заявки!B169</f>
        <v>0</v>
      </c>
      <c r="I22" s="8"/>
      <c r="J22" s="14"/>
      <c r="K22" s="8"/>
      <c r="L22" s="15"/>
    </row>
    <row r="23" spans="1:12" ht="15" customHeight="1">
      <c r="A23" s="7">
        <f>Заявки!A13</f>
        <v>0</v>
      </c>
      <c r="B23" s="277">
        <f>Заявки!B13</f>
        <v>0</v>
      </c>
      <c r="C23" s="8"/>
      <c r="D23" s="14"/>
      <c r="E23" s="8"/>
      <c r="F23" s="15"/>
      <c r="G23" s="7">
        <f>Заявки!A170</f>
        <v>0</v>
      </c>
      <c r="H23" s="277">
        <f>Заявки!B170</f>
        <v>0</v>
      </c>
      <c r="I23" s="8"/>
      <c r="J23" s="14"/>
      <c r="K23" s="8"/>
      <c r="L23" s="15"/>
    </row>
    <row r="24" spans="1:12" ht="15" customHeight="1">
      <c r="A24" s="7">
        <f>Заявки!A14</f>
        <v>0</v>
      </c>
      <c r="B24" s="278">
        <f>Заявки!B14</f>
        <v>0</v>
      </c>
      <c r="C24" s="8"/>
      <c r="D24" s="14">
        <v>2</v>
      </c>
      <c r="E24" s="8"/>
      <c r="F24" s="15"/>
      <c r="G24" s="7">
        <f>Заявки!A171</f>
        <v>0</v>
      </c>
      <c r="H24" s="277">
        <f>Заявки!B171</f>
        <v>0</v>
      </c>
      <c r="I24" s="8"/>
      <c r="J24" s="14"/>
      <c r="K24" s="8"/>
      <c r="L24" s="15"/>
    </row>
    <row r="25" spans="1:12" ht="15" customHeight="1">
      <c r="A25" s="7">
        <f>Заявки!A15</f>
        <v>0</v>
      </c>
      <c r="B25" s="277">
        <f>Заявки!B15</f>
        <v>0</v>
      </c>
      <c r="C25" s="8"/>
      <c r="D25" s="14">
        <v>3</v>
      </c>
      <c r="E25" s="8"/>
      <c r="F25" s="15"/>
      <c r="G25" s="7">
        <f>Заявки!A172</f>
        <v>0</v>
      </c>
      <c r="H25" s="277">
        <f>Заявки!B172</f>
        <v>0</v>
      </c>
      <c r="I25" s="8"/>
      <c r="J25" s="14"/>
      <c r="K25" s="8"/>
      <c r="L25" s="15"/>
    </row>
    <row r="26" spans="1:12" ht="15" customHeight="1">
      <c r="A26" s="7">
        <f>Заявки!A16</f>
        <v>0</v>
      </c>
      <c r="B26" s="277">
        <f>Заявки!B16</f>
        <v>0</v>
      </c>
      <c r="C26" s="8"/>
      <c r="D26" s="14">
        <v>4</v>
      </c>
      <c r="E26" s="8"/>
      <c r="F26" s="15">
        <v>6</v>
      </c>
      <c r="G26" s="7">
        <f>Заявки!A173</f>
        <v>0</v>
      </c>
      <c r="H26" s="277">
        <f>Заявки!B173</f>
        <v>0</v>
      </c>
      <c r="I26" s="8"/>
      <c r="J26" s="14"/>
      <c r="K26" s="8"/>
      <c r="L26" s="15"/>
    </row>
    <row r="27" spans="1:12" ht="15" customHeight="1">
      <c r="A27" s="7">
        <f>Заявки!A17</f>
        <v>0</v>
      </c>
      <c r="B27" s="278">
        <f>Заявки!B17</f>
        <v>0</v>
      </c>
      <c r="C27" s="8"/>
      <c r="D27" s="14"/>
      <c r="E27" s="8"/>
      <c r="F27" s="15">
        <v>3</v>
      </c>
      <c r="G27" s="7">
        <f>Заявки!A174</f>
        <v>0</v>
      </c>
      <c r="H27" s="277">
        <f>Заявки!B174</f>
        <v>0</v>
      </c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>
        <f>Заявки!A175</f>
        <v>0</v>
      </c>
      <c r="H28" s="277">
        <f>Заявки!B175</f>
        <v>0</v>
      </c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>
        <f>Заявки!A176</f>
        <v>0</v>
      </c>
      <c r="H29" s="277">
        <f>Заявки!B176</f>
        <v>0</v>
      </c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>
        <f>Заявки!A177</f>
        <v>0</v>
      </c>
      <c r="H30" s="277">
        <f>Заявки!B177</f>
        <v>0</v>
      </c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>
        <f>Заявки!A178</f>
        <v>0</v>
      </c>
      <c r="H31" s="277">
        <f>Заявки!B178</f>
        <v>0</v>
      </c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>
        <f>Заявки!A179</f>
        <v>0</v>
      </c>
      <c r="H32" s="277">
        <f>Заявки!B179</f>
        <v>0</v>
      </c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>
        <f>Заявки!A180</f>
        <v>0</v>
      </c>
      <c r="H33" s="277">
        <f>Заявки!B180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15</v>
      </c>
      <c r="D39" s="334"/>
      <c r="E39" s="334"/>
      <c r="F39" s="334"/>
      <c r="G39" s="20"/>
      <c r="H39" s="21" t="s">
        <v>17</v>
      </c>
      <c r="I39" s="334">
        <f>SUM(L14:L38)</f>
        <v>10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3</v>
      </c>
      <c r="D45" s="303">
        <f>I45-C45</f>
        <v>6</v>
      </c>
      <c r="E45" s="303"/>
      <c r="F45" s="303"/>
      <c r="G45" s="303"/>
      <c r="H45" s="27"/>
      <c r="I45" s="304">
        <f>SUM(D14:D38)</f>
        <v>9</v>
      </c>
      <c r="J45" s="304"/>
      <c r="K45" s="304"/>
      <c r="L45" s="304"/>
    </row>
    <row r="46" spans="1:12" ht="15.75">
      <c r="A46" s="305" t="s">
        <v>27</v>
      </c>
      <c r="B46" s="305"/>
      <c r="C46" s="28">
        <v>5</v>
      </c>
      <c r="D46" s="303">
        <f>I46-C46</f>
        <v>4</v>
      </c>
      <c r="E46" s="303"/>
      <c r="F46" s="306"/>
      <c r="G46" s="306"/>
      <c r="H46" s="28"/>
      <c r="I46" s="304">
        <f>SUM(J14:J38)</f>
        <v>9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">
      <selection activeCell="P46" activeCellId="1" sqref="C3:C51 P46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370</v>
      </c>
      <c r="B7" s="322"/>
      <c r="C7" s="323" t="s">
        <v>371</v>
      </c>
      <c r="D7" s="323"/>
      <c r="E7" s="323"/>
      <c r="F7" s="323"/>
      <c r="G7" s="323"/>
      <c r="H7" s="323"/>
      <c r="I7" s="322" t="s">
        <v>354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Заявки!A81</f>
        <v>Заря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Заявки!A161</f>
        <v>0</v>
      </c>
      <c r="B14" s="277">
        <f>Заявки!B161</f>
        <v>0</v>
      </c>
      <c r="C14" s="9"/>
      <c r="D14" s="10">
        <v>2</v>
      </c>
      <c r="E14" s="9"/>
      <c r="F14" s="11"/>
      <c r="G14" s="7">
        <f>Заявки!A82</f>
        <v>0</v>
      </c>
      <c r="H14" s="277">
        <f>Заявки!B82</f>
        <v>0</v>
      </c>
      <c r="I14" s="9"/>
      <c r="J14" s="10"/>
      <c r="K14" s="9"/>
      <c r="L14" s="11"/>
    </row>
    <row r="15" spans="1:12" ht="15" customHeight="1">
      <c r="A15" s="7">
        <f>Заявки!A162</f>
        <v>0</v>
      </c>
      <c r="B15" s="277">
        <f>Заявки!B162</f>
        <v>0</v>
      </c>
      <c r="C15" s="8"/>
      <c r="D15" s="14">
        <v>4</v>
      </c>
      <c r="E15" s="8"/>
      <c r="F15" s="15"/>
      <c r="G15" s="7">
        <f>Заявки!A83</f>
        <v>0</v>
      </c>
      <c r="H15" s="277">
        <f>Заявки!B83</f>
        <v>0</v>
      </c>
      <c r="I15" s="8"/>
      <c r="J15" s="14"/>
      <c r="K15" s="8"/>
      <c r="L15" s="15"/>
    </row>
    <row r="16" spans="1:12" ht="15" customHeight="1">
      <c r="A16" s="7">
        <f>Заявки!A163</f>
        <v>0</v>
      </c>
      <c r="B16" s="277">
        <f>Заявки!B163</f>
        <v>0</v>
      </c>
      <c r="C16" s="8"/>
      <c r="D16" s="14">
        <v>2</v>
      </c>
      <c r="E16" s="8"/>
      <c r="F16" s="15"/>
      <c r="G16" s="7">
        <f>Заявки!A84</f>
        <v>0</v>
      </c>
      <c r="H16" s="277">
        <f>Заявки!B84</f>
        <v>0</v>
      </c>
      <c r="I16" s="8"/>
      <c r="J16" s="14"/>
      <c r="K16" s="8"/>
      <c r="L16" s="15"/>
    </row>
    <row r="17" spans="1:12" ht="15" customHeight="1">
      <c r="A17" s="7">
        <f>Заявки!A164</f>
        <v>0</v>
      </c>
      <c r="B17" s="277">
        <f>Заявки!B164</f>
        <v>0</v>
      </c>
      <c r="C17" s="8"/>
      <c r="D17" s="14"/>
      <c r="E17" s="8"/>
      <c r="F17" s="15"/>
      <c r="G17" s="7">
        <f>Заявки!A85</f>
        <v>0</v>
      </c>
      <c r="H17" s="277">
        <f>Заявки!B85</f>
        <v>0</v>
      </c>
      <c r="I17" s="8"/>
      <c r="J17" s="14">
        <v>1</v>
      </c>
      <c r="K17" s="8"/>
      <c r="L17" s="15"/>
    </row>
    <row r="18" spans="1:12" ht="15" customHeight="1">
      <c r="A18" s="7">
        <f>Заявки!A165</f>
        <v>0</v>
      </c>
      <c r="B18" s="277">
        <f>Заявки!B165</f>
        <v>0</v>
      </c>
      <c r="C18" s="8"/>
      <c r="D18" s="14"/>
      <c r="E18" s="8"/>
      <c r="F18" s="15"/>
      <c r="G18" s="7">
        <f>Заявки!A86</f>
        <v>0</v>
      </c>
      <c r="H18" s="277">
        <f>Заявки!B86</f>
        <v>0</v>
      </c>
      <c r="I18" s="8"/>
      <c r="J18" s="14">
        <v>2</v>
      </c>
      <c r="K18" s="8"/>
      <c r="L18" s="15"/>
    </row>
    <row r="19" spans="1:12" ht="15" customHeight="1">
      <c r="A19" s="7">
        <f>Заявки!A166</f>
        <v>0</v>
      </c>
      <c r="B19" s="277">
        <f>Заявки!B166</f>
        <v>0</v>
      </c>
      <c r="C19" s="8"/>
      <c r="D19" s="14"/>
      <c r="E19" s="8"/>
      <c r="F19" s="15"/>
      <c r="G19" s="7">
        <f>Заявки!A87</f>
        <v>0</v>
      </c>
      <c r="H19" s="277">
        <f>Заявки!B87</f>
        <v>0</v>
      </c>
      <c r="I19" s="8"/>
      <c r="J19" s="14"/>
      <c r="K19" s="8"/>
      <c r="L19" s="15"/>
    </row>
    <row r="20" spans="1:12" ht="15" customHeight="1">
      <c r="A20" s="7">
        <f>Заявки!A167</f>
        <v>0</v>
      </c>
      <c r="B20" s="277">
        <f>Заявки!B167</f>
        <v>0</v>
      </c>
      <c r="C20" s="8"/>
      <c r="D20" s="14"/>
      <c r="E20" s="8"/>
      <c r="F20" s="15"/>
      <c r="G20" s="7">
        <f>Заявки!A88</f>
        <v>0</v>
      </c>
      <c r="H20" s="277">
        <f>Заявки!B88</f>
        <v>0</v>
      </c>
      <c r="I20" s="8"/>
      <c r="J20" s="14"/>
      <c r="K20" s="8"/>
      <c r="L20" s="15"/>
    </row>
    <row r="21" spans="1:12" ht="15" customHeight="1">
      <c r="A21" s="7">
        <f>Заявки!A168</f>
        <v>0</v>
      </c>
      <c r="B21" s="277">
        <f>Заявки!B168</f>
        <v>0</v>
      </c>
      <c r="C21" s="8"/>
      <c r="D21" s="14"/>
      <c r="E21" s="8"/>
      <c r="F21" s="15"/>
      <c r="G21" s="7">
        <f>Заявки!A89</f>
        <v>0</v>
      </c>
      <c r="H21" s="277">
        <f>Заявки!B89</f>
        <v>0</v>
      </c>
      <c r="I21" s="8"/>
      <c r="J21" s="14"/>
      <c r="K21" s="8"/>
      <c r="L21" s="15"/>
    </row>
    <row r="22" spans="1:12" ht="15" customHeight="1">
      <c r="A22" s="7">
        <f>Заявки!A169</f>
        <v>0</v>
      </c>
      <c r="B22" s="277">
        <f>Заявки!B169</f>
        <v>0</v>
      </c>
      <c r="C22" s="8"/>
      <c r="D22" s="14"/>
      <c r="E22" s="8"/>
      <c r="F22" s="15"/>
      <c r="G22" s="7">
        <f>Заявки!A90</f>
        <v>0</v>
      </c>
      <c r="H22" s="277">
        <f>Заявки!B90</f>
        <v>0</v>
      </c>
      <c r="I22" s="8"/>
      <c r="J22" s="14"/>
      <c r="K22" s="8"/>
      <c r="L22" s="15"/>
    </row>
    <row r="23" spans="1:12" ht="15" customHeight="1">
      <c r="A23" s="7">
        <f>Заявки!A170</f>
        <v>0</v>
      </c>
      <c r="B23" s="277">
        <f>Заявки!B170</f>
        <v>0</v>
      </c>
      <c r="C23" s="8"/>
      <c r="D23" s="14"/>
      <c r="E23" s="8"/>
      <c r="F23" s="15"/>
      <c r="G23" s="7">
        <f>Заявки!A91</f>
        <v>0</v>
      </c>
      <c r="H23" s="277">
        <f>Заявки!B91</f>
        <v>0</v>
      </c>
      <c r="I23" s="8"/>
      <c r="J23" s="14"/>
      <c r="K23" s="8"/>
      <c r="L23" s="15"/>
    </row>
    <row r="24" spans="1:12" ht="15" customHeight="1">
      <c r="A24" s="7">
        <f>Заявки!A171</f>
        <v>0</v>
      </c>
      <c r="B24" s="277">
        <f>Заявки!B171</f>
        <v>0</v>
      </c>
      <c r="C24" s="8"/>
      <c r="D24" s="14"/>
      <c r="E24" s="8"/>
      <c r="F24" s="15"/>
      <c r="G24" s="7">
        <f>Заявки!A92</f>
        <v>0</v>
      </c>
      <c r="H24" s="277">
        <f>Заявки!B92</f>
        <v>0</v>
      </c>
      <c r="I24" s="8"/>
      <c r="J24" s="14"/>
      <c r="K24" s="8"/>
      <c r="L24" s="15"/>
    </row>
    <row r="25" spans="1:12" ht="15" customHeight="1">
      <c r="A25" s="7">
        <f>Заявки!A172</f>
        <v>0</v>
      </c>
      <c r="B25" s="277">
        <f>Заявки!B172</f>
        <v>0</v>
      </c>
      <c r="C25" s="8"/>
      <c r="D25" s="14"/>
      <c r="E25" s="8"/>
      <c r="F25" s="15"/>
      <c r="G25" s="7">
        <f>Заявки!A93</f>
        <v>0</v>
      </c>
      <c r="H25" s="277">
        <f>Заявки!B93</f>
        <v>0</v>
      </c>
      <c r="I25" s="8"/>
      <c r="J25" s="14"/>
      <c r="K25" s="8"/>
      <c r="L25" s="15"/>
    </row>
    <row r="26" spans="1:12" ht="15" customHeight="1">
      <c r="A26" s="7">
        <f>Заявки!A173</f>
        <v>0</v>
      </c>
      <c r="B26" s="277">
        <f>Заявки!B173</f>
        <v>0</v>
      </c>
      <c r="C26" s="8"/>
      <c r="D26" s="14"/>
      <c r="E26" s="8"/>
      <c r="F26" s="15"/>
      <c r="G26" s="7">
        <f>Заявки!A94</f>
        <v>0</v>
      </c>
      <c r="H26" s="277">
        <f>Заявки!B94</f>
        <v>0</v>
      </c>
      <c r="I26" s="8"/>
      <c r="J26" s="14"/>
      <c r="K26" s="8"/>
      <c r="L26" s="15"/>
    </row>
    <row r="27" spans="1:12" ht="15" customHeight="1">
      <c r="A27" s="7">
        <f>Заявки!A174</f>
        <v>0</v>
      </c>
      <c r="B27" s="277">
        <f>Заявки!B174</f>
        <v>0</v>
      </c>
      <c r="C27" s="8"/>
      <c r="D27" s="14"/>
      <c r="E27" s="8"/>
      <c r="F27" s="15"/>
      <c r="G27" s="7">
        <f>Заявки!A95</f>
        <v>0</v>
      </c>
      <c r="H27" s="277">
        <f>Заявки!B95</f>
        <v>0</v>
      </c>
      <c r="I27" s="8"/>
      <c r="J27" s="14"/>
      <c r="K27" s="8"/>
      <c r="L27" s="15"/>
    </row>
    <row r="28" spans="1:12" ht="15" customHeight="1">
      <c r="A28" s="7">
        <f>Заявки!A175</f>
        <v>0</v>
      </c>
      <c r="B28" s="277">
        <f>Заявки!B175</f>
        <v>0</v>
      </c>
      <c r="C28" s="8"/>
      <c r="D28" s="14"/>
      <c r="E28" s="8"/>
      <c r="F28" s="15"/>
      <c r="G28" s="7">
        <f>Заявки!A96</f>
        <v>0</v>
      </c>
      <c r="H28" s="277">
        <f>Заявки!B96</f>
        <v>0</v>
      </c>
      <c r="I28" s="8"/>
      <c r="J28" s="14"/>
      <c r="K28" s="8"/>
      <c r="L28" s="15"/>
    </row>
    <row r="29" spans="1:12" ht="15" customHeight="1">
      <c r="A29" s="7">
        <f>Заявки!A176</f>
        <v>0</v>
      </c>
      <c r="B29" s="277">
        <f>Заявки!B176</f>
        <v>0</v>
      </c>
      <c r="C29" s="8"/>
      <c r="D29" s="14"/>
      <c r="E29" s="8"/>
      <c r="F29" s="15"/>
      <c r="G29" s="7">
        <f>Заявки!A97</f>
        <v>0</v>
      </c>
      <c r="H29" s="277">
        <f>Заявки!B97</f>
        <v>0</v>
      </c>
      <c r="I29" s="8"/>
      <c r="J29" s="14"/>
      <c r="K29" s="8"/>
      <c r="L29" s="15"/>
    </row>
    <row r="30" spans="1:12" ht="15" customHeight="1">
      <c r="A30" s="7">
        <f>Заявки!A177</f>
        <v>0</v>
      </c>
      <c r="B30" s="277">
        <f>Заявки!B177</f>
        <v>0</v>
      </c>
      <c r="C30" s="8"/>
      <c r="D30" s="14"/>
      <c r="E30" s="8"/>
      <c r="F30" s="15"/>
      <c r="G30" s="7">
        <f>Заявки!A98</f>
        <v>0</v>
      </c>
      <c r="H30" s="277">
        <f>Заявки!B98</f>
        <v>0</v>
      </c>
      <c r="I30" s="8"/>
      <c r="J30" s="14"/>
      <c r="K30" s="8"/>
      <c r="L30" s="15"/>
    </row>
    <row r="31" spans="1:12" ht="15" customHeight="1">
      <c r="A31" s="7">
        <f>Заявки!A178</f>
        <v>0</v>
      </c>
      <c r="B31" s="277">
        <f>Заявки!B178</f>
        <v>0</v>
      </c>
      <c r="C31" s="8"/>
      <c r="D31" s="14"/>
      <c r="E31" s="8"/>
      <c r="F31" s="15"/>
      <c r="G31" s="7">
        <f>Заявки!A99</f>
        <v>0</v>
      </c>
      <c r="H31" s="277">
        <f>Заявки!B99</f>
        <v>0</v>
      </c>
      <c r="I31" s="8"/>
      <c r="J31" s="14"/>
      <c r="K31" s="8"/>
      <c r="L31" s="15"/>
    </row>
    <row r="32" spans="1:12" ht="15" customHeight="1">
      <c r="A32" s="7">
        <f>Заявки!A179</f>
        <v>0</v>
      </c>
      <c r="B32" s="277">
        <f>Заявки!B179</f>
        <v>0</v>
      </c>
      <c r="C32" s="8"/>
      <c r="D32" s="14"/>
      <c r="E32" s="8"/>
      <c r="F32" s="15"/>
      <c r="G32" s="7">
        <f>Заявки!A100</f>
        <v>0</v>
      </c>
      <c r="H32" s="277">
        <f>Заявки!B100</f>
        <v>0</v>
      </c>
      <c r="I32" s="8"/>
      <c r="J32" s="14"/>
      <c r="K32" s="8"/>
      <c r="L32" s="15"/>
    </row>
    <row r="33" spans="1:12" ht="15" customHeight="1">
      <c r="A33" s="7">
        <f>Заявки!A180</f>
        <v>0</v>
      </c>
      <c r="B33" s="277">
        <f>Заявки!B180</f>
        <v>0</v>
      </c>
      <c r="C33" s="8"/>
      <c r="D33" s="14"/>
      <c r="E33" s="8"/>
      <c r="F33" s="15"/>
      <c r="G33" s="7">
        <f>Заявки!A101</f>
        <v>0</v>
      </c>
      <c r="H33" s="277">
        <f>Заявки!B101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>
        <f>Заявки!A102</f>
        <v>0</v>
      </c>
      <c r="H34" s="277">
        <f>Заявки!B102</f>
        <v>0</v>
      </c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8</v>
      </c>
      <c r="E45" s="303"/>
      <c r="F45" s="303"/>
      <c r="G45" s="303"/>
      <c r="H45" s="27"/>
      <c r="I45" s="304">
        <f>SUM(D14:D38)</f>
        <v>8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3</v>
      </c>
      <c r="E46" s="303"/>
      <c r="F46" s="306"/>
      <c r="G46" s="306"/>
      <c r="H46" s="28"/>
      <c r="I46" s="304">
        <f>SUM(J14:J38)</f>
        <v>3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L48"/>
  <sheetViews>
    <sheetView zoomScale="115" zoomScaleNormal="115" zoomScalePageLayoutView="0" workbookViewId="0" topLeftCell="A7">
      <selection activeCell="N23" activeCellId="1" sqref="C3:C51 N23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372</v>
      </c>
      <c r="B7" s="322"/>
      <c r="C7" s="323" t="s">
        <v>373</v>
      </c>
      <c r="D7" s="323"/>
      <c r="E7" s="323"/>
      <c r="F7" s="323"/>
      <c r="G7" s="323"/>
      <c r="H7" s="323"/>
      <c r="I7" s="322" t="s">
        <v>374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Заявки!A133</f>
        <v>Политехник</v>
      </c>
      <c r="D11" s="335"/>
      <c r="E11" s="335"/>
      <c r="F11" s="335"/>
      <c r="G11" s="317" t="s">
        <v>358</v>
      </c>
      <c r="H11" s="317"/>
      <c r="I11" s="336" t="str">
        <f>Заявки!A2</f>
        <v>ХНПЗ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Заявки!A134</f>
        <v>0</v>
      </c>
      <c r="B14" s="277">
        <f>Заявки!B134</f>
        <v>0</v>
      </c>
      <c r="C14" s="9"/>
      <c r="D14" s="286">
        <v>1</v>
      </c>
      <c r="E14" s="9"/>
      <c r="F14" s="11"/>
      <c r="G14" s="7">
        <f>Заявки!A4</f>
        <v>0</v>
      </c>
      <c r="H14" s="278">
        <f>Заявки!B4</f>
        <v>0</v>
      </c>
      <c r="I14" s="9"/>
      <c r="J14" s="10"/>
      <c r="K14" s="9"/>
      <c r="L14" s="11"/>
    </row>
    <row r="15" spans="1:12" ht="15" customHeight="1">
      <c r="A15" s="7">
        <f>Заявки!A135</f>
        <v>0</v>
      </c>
      <c r="B15" s="277">
        <f>Заявки!B135</f>
        <v>0</v>
      </c>
      <c r="C15" s="8"/>
      <c r="D15" s="282">
        <v>1</v>
      </c>
      <c r="E15" s="8"/>
      <c r="F15" s="15"/>
      <c r="G15" s="7">
        <f>Заявки!A5</f>
        <v>0</v>
      </c>
      <c r="H15" s="278">
        <f>Заявки!B5</f>
        <v>0</v>
      </c>
      <c r="I15" s="8"/>
      <c r="J15" s="14"/>
      <c r="K15" s="8"/>
      <c r="L15" s="15"/>
    </row>
    <row r="16" spans="1:12" ht="15" customHeight="1">
      <c r="A16" s="7">
        <f>Заявки!A136</f>
        <v>0</v>
      </c>
      <c r="B16" s="277">
        <f>Заявки!B136</f>
        <v>0</v>
      </c>
      <c r="C16" s="8"/>
      <c r="D16" s="282">
        <v>4</v>
      </c>
      <c r="E16" s="8"/>
      <c r="F16" s="15"/>
      <c r="G16" s="7">
        <f>Заявки!A6</f>
        <v>0</v>
      </c>
      <c r="H16" s="276">
        <f>Заявки!B6</f>
        <v>0</v>
      </c>
      <c r="I16" s="8"/>
      <c r="J16" s="14">
        <v>3</v>
      </c>
      <c r="K16" s="8"/>
      <c r="L16" s="15"/>
    </row>
    <row r="17" spans="1:12" ht="15" customHeight="1">
      <c r="A17" s="7">
        <f>Заявки!A137</f>
        <v>0</v>
      </c>
      <c r="B17" s="277">
        <f>Заявки!B137</f>
        <v>0</v>
      </c>
      <c r="C17" s="8"/>
      <c r="D17" s="14"/>
      <c r="E17" s="8"/>
      <c r="F17" s="15"/>
      <c r="G17" s="7">
        <f>Заявки!A7</f>
        <v>0</v>
      </c>
      <c r="H17" s="277">
        <f>Заявки!B7</f>
        <v>0</v>
      </c>
      <c r="I17" s="8"/>
      <c r="J17" s="14"/>
      <c r="K17" s="8"/>
      <c r="L17" s="15"/>
    </row>
    <row r="18" spans="1:12" ht="15" customHeight="1">
      <c r="A18" s="7">
        <f>Заявки!A138</f>
        <v>0</v>
      </c>
      <c r="B18" s="277">
        <f>Заявки!B138</f>
        <v>0</v>
      </c>
      <c r="C18" s="8"/>
      <c r="D18" s="14"/>
      <c r="E18" s="8"/>
      <c r="F18" s="15"/>
      <c r="G18" s="7">
        <f>Заявки!A8</f>
        <v>0</v>
      </c>
      <c r="H18" s="278">
        <f>Заявки!B8</f>
        <v>0</v>
      </c>
      <c r="I18" s="8"/>
      <c r="J18" s="14"/>
      <c r="K18" s="8"/>
      <c r="L18" s="15"/>
    </row>
    <row r="19" spans="1:12" ht="15" customHeight="1">
      <c r="A19" s="7">
        <f>Заявки!A139</f>
        <v>0</v>
      </c>
      <c r="B19" s="277">
        <f>Заявки!B139</f>
        <v>0</v>
      </c>
      <c r="C19" s="8"/>
      <c r="D19" s="14"/>
      <c r="E19" s="8"/>
      <c r="F19" s="15"/>
      <c r="G19" s="7">
        <f>Заявки!A9</f>
        <v>0</v>
      </c>
      <c r="H19" s="277">
        <f>Заявки!B9</f>
        <v>0</v>
      </c>
      <c r="I19" s="8"/>
      <c r="J19" s="14">
        <v>1</v>
      </c>
      <c r="K19" s="8"/>
      <c r="L19" s="15"/>
    </row>
    <row r="20" spans="1:12" ht="15" customHeight="1">
      <c r="A20" s="7">
        <f>Заявки!A140</f>
        <v>0</v>
      </c>
      <c r="B20" s="277">
        <f>Заявки!B140</f>
        <v>0</v>
      </c>
      <c r="C20" s="8"/>
      <c r="D20" s="14"/>
      <c r="E20" s="8"/>
      <c r="F20" s="15"/>
      <c r="G20" s="7">
        <f>Заявки!A10</f>
        <v>0</v>
      </c>
      <c r="H20" s="277">
        <f>Заявки!B10</f>
        <v>0</v>
      </c>
      <c r="I20" s="8"/>
      <c r="J20" s="14"/>
      <c r="K20" s="8"/>
      <c r="L20" s="15"/>
    </row>
    <row r="21" spans="1:12" ht="15" customHeight="1">
      <c r="A21" s="7">
        <f>Заявки!A141</f>
        <v>0</v>
      </c>
      <c r="B21" s="277">
        <f>Заявки!B141</f>
        <v>0</v>
      </c>
      <c r="C21" s="8"/>
      <c r="D21" s="14"/>
      <c r="E21" s="8"/>
      <c r="F21" s="15"/>
      <c r="G21" s="7">
        <f>Заявки!A11</f>
        <v>0</v>
      </c>
      <c r="H21" s="278">
        <f>Заявки!B11</f>
        <v>0</v>
      </c>
      <c r="I21" s="8"/>
      <c r="J21" s="14"/>
      <c r="K21" s="8"/>
      <c r="L21" s="15"/>
    </row>
    <row r="22" spans="1:12" ht="15" customHeight="1">
      <c r="A22" s="7">
        <f>Заявки!A142</f>
        <v>0</v>
      </c>
      <c r="B22" s="277">
        <f>Заявки!B142</f>
        <v>0</v>
      </c>
      <c r="C22" s="8"/>
      <c r="D22" s="14"/>
      <c r="E22" s="8"/>
      <c r="F22" s="15"/>
      <c r="G22" s="7">
        <f>Заявки!A12</f>
        <v>0</v>
      </c>
      <c r="H22" s="277">
        <f>Заявки!B12</f>
        <v>0</v>
      </c>
      <c r="I22" s="8"/>
      <c r="J22" s="14"/>
      <c r="K22" s="8"/>
      <c r="L22" s="15"/>
    </row>
    <row r="23" spans="1:12" ht="15" customHeight="1">
      <c r="A23" s="7">
        <f>Заявки!A143</f>
        <v>0</v>
      </c>
      <c r="B23" s="277">
        <f>Заявки!B143</f>
        <v>0</v>
      </c>
      <c r="C23" s="8"/>
      <c r="D23" s="14"/>
      <c r="E23" s="8"/>
      <c r="F23" s="15"/>
      <c r="G23" s="7">
        <f>Заявки!A13</f>
        <v>0</v>
      </c>
      <c r="H23" s="277">
        <f>Заявки!B13</f>
        <v>0</v>
      </c>
      <c r="I23" s="8"/>
      <c r="J23" s="14"/>
      <c r="K23" s="8"/>
      <c r="L23" s="15"/>
    </row>
    <row r="24" spans="1:12" ht="15" customHeight="1">
      <c r="A24" s="7">
        <f>Заявки!A144</f>
        <v>0</v>
      </c>
      <c r="B24" s="277">
        <f>Заявки!B144</f>
        <v>0</v>
      </c>
      <c r="C24" s="8"/>
      <c r="D24" s="14"/>
      <c r="E24" s="8"/>
      <c r="F24" s="15"/>
      <c r="G24" s="7">
        <f>Заявки!A14</f>
        <v>0</v>
      </c>
      <c r="H24" s="278">
        <f>Заявки!B14</f>
        <v>0</v>
      </c>
      <c r="I24" s="8"/>
      <c r="J24" s="14"/>
      <c r="K24" s="8"/>
      <c r="L24" s="15"/>
    </row>
    <row r="25" spans="1:12" ht="15" customHeight="1">
      <c r="A25" s="7">
        <f>Заявки!A145</f>
        <v>0</v>
      </c>
      <c r="B25" s="277">
        <f>Заявки!B145</f>
        <v>0</v>
      </c>
      <c r="C25" s="8"/>
      <c r="D25" s="14"/>
      <c r="E25" s="8"/>
      <c r="F25" s="15"/>
      <c r="G25" s="7">
        <f>Заявки!A15</f>
        <v>0</v>
      </c>
      <c r="H25" s="277">
        <f>Заявки!B15</f>
        <v>0</v>
      </c>
      <c r="I25" s="8"/>
      <c r="J25" s="14"/>
      <c r="K25" s="8"/>
      <c r="L25" s="15"/>
    </row>
    <row r="26" spans="1:12" ht="15" customHeight="1">
      <c r="A26" s="7">
        <f>Заявки!A146</f>
        <v>0</v>
      </c>
      <c r="B26" s="277">
        <f>Заявки!B146</f>
        <v>0</v>
      </c>
      <c r="C26" s="8"/>
      <c r="D26" s="14"/>
      <c r="E26" s="8"/>
      <c r="F26" s="15"/>
      <c r="G26" s="7">
        <f>Заявки!A16</f>
        <v>0</v>
      </c>
      <c r="H26" s="277">
        <f>Заявки!B16</f>
        <v>0</v>
      </c>
      <c r="I26" s="8"/>
      <c r="J26" s="14"/>
      <c r="K26" s="8"/>
      <c r="L26" s="15"/>
    </row>
    <row r="27" spans="1:12" ht="15" customHeight="1">
      <c r="A27" s="7">
        <f>Заявки!A147</f>
        <v>0</v>
      </c>
      <c r="B27" s="277">
        <f>Заявки!B147</f>
        <v>0</v>
      </c>
      <c r="C27" s="8"/>
      <c r="D27" s="14"/>
      <c r="E27" s="8"/>
      <c r="F27" s="15"/>
      <c r="G27" s="7">
        <f>Заявки!A17</f>
        <v>0</v>
      </c>
      <c r="H27" s="278">
        <f>Заявки!B17</f>
        <v>0</v>
      </c>
      <c r="I27" s="8"/>
      <c r="J27" s="14"/>
      <c r="K27" s="8"/>
      <c r="L27" s="15"/>
    </row>
    <row r="28" spans="1:12" ht="15" customHeight="1">
      <c r="A28" s="7">
        <f>Заявки!A148</f>
        <v>0</v>
      </c>
      <c r="B28" s="277">
        <f>Заявки!B148</f>
        <v>0</v>
      </c>
      <c r="C28" s="8"/>
      <c r="D28" s="14"/>
      <c r="E28" s="8"/>
      <c r="F28" s="15"/>
      <c r="G28" s="279">
        <v>77</v>
      </c>
      <c r="H28" s="277"/>
      <c r="I28" s="8"/>
      <c r="J28" s="285">
        <v>1</v>
      </c>
      <c r="K28" s="8"/>
      <c r="L28" s="15"/>
    </row>
    <row r="29" spans="1:12" ht="15" customHeight="1">
      <c r="A29" s="7">
        <f>Заявки!A149</f>
        <v>0</v>
      </c>
      <c r="B29" s="277">
        <f>Заявки!B149</f>
        <v>0</v>
      </c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>
        <f>Заявки!A150</f>
        <v>0</v>
      </c>
      <c r="B30" s="277">
        <f>Заявки!B150</f>
        <v>0</v>
      </c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>
        <f>Заявки!A151</f>
        <v>0</v>
      </c>
      <c r="B31" s="277">
        <f>Заявки!B151</f>
        <v>0</v>
      </c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>
        <f>Заявки!A152</f>
        <v>0</v>
      </c>
      <c r="B32" s="277">
        <f>Заявки!B152</f>
        <v>0</v>
      </c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>
        <f>Заявки!A153</f>
        <v>0</v>
      </c>
      <c r="B33" s="277">
        <f>Заявки!B153</f>
        <v>0</v>
      </c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33"/>
      <c r="E34" s="8"/>
      <c r="F34" s="15"/>
      <c r="G34" s="7"/>
      <c r="H34" s="277"/>
      <c r="I34" s="8"/>
      <c r="J34" s="33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2</v>
      </c>
      <c r="D45" s="303">
        <f>I45-C45</f>
        <v>4</v>
      </c>
      <c r="E45" s="303"/>
      <c r="F45" s="303"/>
      <c r="G45" s="303"/>
      <c r="H45" s="27"/>
      <c r="I45" s="304">
        <f>SUM(D14:D38)</f>
        <v>6</v>
      </c>
      <c r="J45" s="304"/>
      <c r="K45" s="304"/>
      <c r="L45" s="304"/>
    </row>
    <row r="46" spans="1:12" ht="15.75">
      <c r="A46" s="305" t="s">
        <v>27</v>
      </c>
      <c r="B46" s="305"/>
      <c r="C46" s="28">
        <v>2</v>
      </c>
      <c r="D46" s="303">
        <f>I46-C46</f>
        <v>3</v>
      </c>
      <c r="E46" s="303"/>
      <c r="F46" s="306"/>
      <c r="G46" s="306"/>
      <c r="H46" s="28"/>
      <c r="I46" s="304">
        <f>SUM(J14:J38)</f>
        <v>5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2:L48"/>
  <sheetViews>
    <sheetView zoomScale="115" zoomScaleNormal="115" zoomScalePageLayoutView="0" workbookViewId="0" topLeftCell="A4">
      <selection activeCell="P29" activeCellId="1" sqref="C3:C51 P29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375</v>
      </c>
      <c r="B7" s="322"/>
      <c r="C7" s="323" t="s">
        <v>376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Заявки!A55</f>
        <v>Стройдормонтаж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Заявки!A56</f>
        <v>0</v>
      </c>
      <c r="B14" s="277">
        <f>Заявки!B56</f>
        <v>0</v>
      </c>
      <c r="C14" s="9"/>
      <c r="D14" s="10"/>
      <c r="E14" s="9"/>
      <c r="F14" s="11"/>
      <c r="G14" s="7">
        <f>Заявки!A30</f>
        <v>0</v>
      </c>
      <c r="H14" s="277">
        <f>Заявки!B30</f>
        <v>0</v>
      </c>
      <c r="I14" s="9"/>
      <c r="J14" s="10"/>
      <c r="K14" s="9"/>
      <c r="L14" s="11"/>
    </row>
    <row r="15" spans="1:12" ht="15" customHeight="1">
      <c r="A15" s="7">
        <f>Заявки!A57</f>
        <v>0</v>
      </c>
      <c r="B15" s="277">
        <f>Заявки!B57</f>
        <v>0</v>
      </c>
      <c r="C15" s="8"/>
      <c r="D15" s="14"/>
      <c r="E15" s="8"/>
      <c r="F15" s="15"/>
      <c r="G15" s="7">
        <f>Заявки!A31</f>
        <v>0</v>
      </c>
      <c r="H15" s="277">
        <f>Заявки!B31</f>
        <v>0</v>
      </c>
      <c r="I15" s="8"/>
      <c r="J15" s="14"/>
      <c r="K15" s="8"/>
      <c r="L15" s="15"/>
    </row>
    <row r="16" spans="1:12" ht="15" customHeight="1">
      <c r="A16" s="7">
        <f>Заявки!A58</f>
        <v>0</v>
      </c>
      <c r="B16" s="277">
        <f>Заявки!B58</f>
        <v>0</v>
      </c>
      <c r="C16" s="8"/>
      <c r="D16" s="14"/>
      <c r="E16" s="8"/>
      <c r="F16" s="15"/>
      <c r="G16" s="7">
        <f>Заявки!A32</f>
        <v>0</v>
      </c>
      <c r="H16" s="277">
        <f>Заявки!B32</f>
        <v>0</v>
      </c>
      <c r="I16" s="8"/>
      <c r="J16" s="14"/>
      <c r="K16" s="8"/>
      <c r="L16" s="15"/>
    </row>
    <row r="17" spans="1:12" ht="15" customHeight="1">
      <c r="A17" s="7">
        <f>Заявки!A59</f>
        <v>0</v>
      </c>
      <c r="B17" s="277">
        <f>Заявки!B59</f>
        <v>0</v>
      </c>
      <c r="C17" s="8"/>
      <c r="D17" s="14"/>
      <c r="E17" s="8"/>
      <c r="F17" s="15"/>
      <c r="G17" s="7">
        <f>Заявки!A33</f>
        <v>0</v>
      </c>
      <c r="H17" s="277">
        <f>Заявки!B33</f>
        <v>0</v>
      </c>
      <c r="I17" s="8"/>
      <c r="J17" s="14"/>
      <c r="K17" s="8"/>
      <c r="L17" s="15"/>
    </row>
    <row r="18" spans="1:12" ht="15" customHeight="1">
      <c r="A18" s="7">
        <f>Заявки!A60</f>
        <v>0</v>
      </c>
      <c r="B18" s="277">
        <f>Заявки!B60</f>
        <v>0</v>
      </c>
      <c r="C18" s="8"/>
      <c r="D18" s="14"/>
      <c r="E18" s="8"/>
      <c r="F18" s="15"/>
      <c r="G18" s="7">
        <f>Заявки!A34</f>
        <v>0</v>
      </c>
      <c r="H18" s="277">
        <f>Заявки!B34</f>
        <v>0</v>
      </c>
      <c r="I18" s="8"/>
      <c r="J18" s="14"/>
      <c r="K18" s="8"/>
      <c r="L18" s="15"/>
    </row>
    <row r="19" spans="1:12" ht="15" customHeight="1">
      <c r="A19" s="7">
        <f>Заявки!A61</f>
        <v>0</v>
      </c>
      <c r="B19" s="277">
        <f>Заявки!B61</f>
        <v>0</v>
      </c>
      <c r="C19" s="8"/>
      <c r="D19" s="14"/>
      <c r="E19" s="8"/>
      <c r="F19" s="15"/>
      <c r="G19" s="7">
        <f>Заявки!A35</f>
        <v>0</v>
      </c>
      <c r="H19" s="277">
        <f>Заявки!B35</f>
        <v>0</v>
      </c>
      <c r="I19" s="8"/>
      <c r="J19" s="14"/>
      <c r="K19" s="8"/>
      <c r="L19" s="15"/>
    </row>
    <row r="20" spans="1:12" ht="15" customHeight="1">
      <c r="A20" s="7">
        <f>Заявки!A62</f>
        <v>0</v>
      </c>
      <c r="B20" s="277">
        <f>Заявки!B62</f>
        <v>0</v>
      </c>
      <c r="C20" s="8"/>
      <c r="D20" s="14"/>
      <c r="E20" s="8"/>
      <c r="F20" s="15"/>
      <c r="G20" s="7">
        <f>Заявки!A36</f>
        <v>0</v>
      </c>
      <c r="H20" s="277">
        <f>Заявки!B36</f>
        <v>0</v>
      </c>
      <c r="I20" s="8"/>
      <c r="J20" s="14"/>
      <c r="K20" s="8"/>
      <c r="L20" s="15"/>
    </row>
    <row r="21" spans="1:12" ht="15" customHeight="1">
      <c r="A21" s="7">
        <f>Заявки!A63</f>
        <v>0</v>
      </c>
      <c r="B21" s="277">
        <f>Заявки!B63</f>
        <v>0</v>
      </c>
      <c r="C21" s="8"/>
      <c r="D21" s="14"/>
      <c r="E21" s="8"/>
      <c r="F21" s="15"/>
      <c r="G21" s="7">
        <f>Заявки!A37</f>
        <v>0</v>
      </c>
      <c r="H21" s="277">
        <f>Заявки!B37</f>
        <v>0</v>
      </c>
      <c r="I21" s="8"/>
      <c r="J21" s="14"/>
      <c r="K21" s="8"/>
      <c r="L21" s="15"/>
    </row>
    <row r="22" spans="1:12" ht="15" customHeight="1">
      <c r="A22" s="7">
        <f>Заявки!A64</f>
        <v>0</v>
      </c>
      <c r="B22" s="277">
        <f>Заявки!B64</f>
        <v>0</v>
      </c>
      <c r="C22" s="8"/>
      <c r="D22" s="14"/>
      <c r="E22" s="8"/>
      <c r="F22" s="15"/>
      <c r="G22" s="7">
        <f>Заявки!A38</f>
        <v>0</v>
      </c>
      <c r="H22" s="277">
        <f>Заявки!B38</f>
        <v>0</v>
      </c>
      <c r="I22" s="8"/>
      <c r="J22" s="14"/>
      <c r="K22" s="8"/>
      <c r="L22" s="15"/>
    </row>
    <row r="23" spans="1:12" ht="15" customHeight="1">
      <c r="A23" s="7">
        <f>Заявки!A65</f>
        <v>0</v>
      </c>
      <c r="B23" s="277">
        <f>Заявки!B65</f>
        <v>0</v>
      </c>
      <c r="C23" s="8"/>
      <c r="D23" s="14"/>
      <c r="E23" s="8"/>
      <c r="F23" s="15"/>
      <c r="G23" s="7">
        <f>Заявки!A39</f>
        <v>0</v>
      </c>
      <c r="H23" s="277">
        <f>Заявки!B39</f>
        <v>0</v>
      </c>
      <c r="I23" s="8"/>
      <c r="J23" s="14"/>
      <c r="K23" s="8"/>
      <c r="L23" s="15"/>
    </row>
    <row r="24" spans="1:12" ht="15" customHeight="1">
      <c r="A24" s="7">
        <f>Заявки!A66</f>
        <v>0</v>
      </c>
      <c r="B24" s="277">
        <f>Заявки!B66</f>
        <v>0</v>
      </c>
      <c r="C24" s="8"/>
      <c r="D24" s="14"/>
      <c r="E24" s="8"/>
      <c r="F24" s="15"/>
      <c r="G24" s="7">
        <f>Заявки!A40</f>
        <v>0</v>
      </c>
      <c r="H24" s="277">
        <f>Заявки!B40</f>
        <v>0</v>
      </c>
      <c r="I24" s="8"/>
      <c r="J24" s="14"/>
      <c r="K24" s="8"/>
      <c r="L24" s="15"/>
    </row>
    <row r="25" spans="1:12" ht="15" customHeight="1">
      <c r="A25" s="7">
        <f>Заявки!A67</f>
        <v>0</v>
      </c>
      <c r="B25" s="277">
        <f>Заявки!B67</f>
        <v>0</v>
      </c>
      <c r="C25" s="8"/>
      <c r="D25" s="14"/>
      <c r="E25" s="8"/>
      <c r="F25" s="15"/>
      <c r="G25" s="7">
        <f>Заявки!A41</f>
        <v>0</v>
      </c>
      <c r="H25" s="277">
        <f>Заявки!B41</f>
        <v>0</v>
      </c>
      <c r="I25" s="8"/>
      <c r="J25" s="14"/>
      <c r="K25" s="8"/>
      <c r="L25" s="15"/>
    </row>
    <row r="26" spans="1:12" ht="15" customHeight="1">
      <c r="A26" s="7">
        <f>Заявки!A68</f>
        <v>0</v>
      </c>
      <c r="B26" s="277">
        <f>Заявки!B68</f>
        <v>0</v>
      </c>
      <c r="C26" s="8"/>
      <c r="D26" s="14"/>
      <c r="E26" s="8"/>
      <c r="F26" s="15"/>
      <c r="G26" s="7">
        <f>Заявки!A42</f>
        <v>0</v>
      </c>
      <c r="H26" s="277">
        <f>Заявки!B42</f>
        <v>0</v>
      </c>
      <c r="I26" s="8"/>
      <c r="J26" s="14"/>
      <c r="K26" s="8"/>
      <c r="L26" s="15"/>
    </row>
    <row r="27" spans="1:12" ht="15" customHeight="1">
      <c r="A27" s="7">
        <f>Заявки!A69</f>
        <v>0</v>
      </c>
      <c r="B27" s="277">
        <f>Заявки!B69</f>
        <v>0</v>
      </c>
      <c r="C27" s="8"/>
      <c r="D27" s="14"/>
      <c r="E27" s="8"/>
      <c r="F27" s="15"/>
      <c r="G27" s="7">
        <f>Заявки!A43</f>
        <v>0</v>
      </c>
      <c r="H27" s="277">
        <f>Заявки!B43</f>
        <v>0</v>
      </c>
      <c r="I27" s="8"/>
      <c r="J27" s="14"/>
      <c r="K27" s="8"/>
      <c r="L27" s="15"/>
    </row>
    <row r="28" spans="1:12" ht="15" customHeight="1">
      <c r="A28" s="7">
        <f>Заявки!A70</f>
        <v>0</v>
      </c>
      <c r="B28" s="277">
        <f>Заявки!B70</f>
        <v>0</v>
      </c>
      <c r="C28" s="8"/>
      <c r="D28" s="14"/>
      <c r="E28" s="8"/>
      <c r="F28" s="15"/>
      <c r="G28" s="7">
        <f>Заявки!A44</f>
        <v>0</v>
      </c>
      <c r="H28" s="277">
        <f>Заявки!B44</f>
        <v>0</v>
      </c>
      <c r="I28" s="8"/>
      <c r="J28" s="14"/>
      <c r="K28" s="8"/>
      <c r="L28" s="15"/>
    </row>
    <row r="29" spans="1:12" ht="15" customHeight="1">
      <c r="A29" s="7">
        <f>Заявки!A71</f>
        <v>0</v>
      </c>
      <c r="B29" s="277">
        <f>Заявки!B71</f>
        <v>0</v>
      </c>
      <c r="C29" s="8"/>
      <c r="D29" s="14"/>
      <c r="E29" s="8"/>
      <c r="F29" s="15"/>
      <c r="G29" s="7">
        <f>Заявки!A45</f>
        <v>0</v>
      </c>
      <c r="H29" s="277">
        <f>Заявки!B45</f>
        <v>0</v>
      </c>
      <c r="I29" s="8"/>
      <c r="J29" s="14"/>
      <c r="K29" s="8"/>
      <c r="L29" s="15"/>
    </row>
    <row r="30" spans="1:12" ht="15" customHeight="1">
      <c r="A30" s="7">
        <f>Заявки!A72</f>
        <v>0</v>
      </c>
      <c r="B30" s="277">
        <f>Заявки!B72</f>
        <v>0</v>
      </c>
      <c r="C30" s="8"/>
      <c r="D30" s="14"/>
      <c r="E30" s="8"/>
      <c r="F30" s="15"/>
      <c r="G30" s="7">
        <f>Заявки!A46</f>
        <v>0</v>
      </c>
      <c r="H30" s="277">
        <f>Заявки!B46</f>
        <v>0</v>
      </c>
      <c r="I30" s="8"/>
      <c r="J30" s="14"/>
      <c r="K30" s="8"/>
      <c r="L30" s="15"/>
    </row>
    <row r="31" spans="1:12" ht="15" customHeight="1">
      <c r="A31" s="7">
        <f>Заявки!A73</f>
        <v>0</v>
      </c>
      <c r="B31" s="287">
        <f>Заявки!B73</f>
        <v>0</v>
      </c>
      <c r="C31" s="288"/>
      <c r="D31" s="229">
        <v>15</v>
      </c>
      <c r="E31" s="288"/>
      <c r="F31" s="289"/>
      <c r="G31" s="290">
        <f>Заявки!A47</f>
        <v>0</v>
      </c>
      <c r="H31" s="287">
        <f>Заявки!B47</f>
        <v>0</v>
      </c>
      <c r="I31" s="288"/>
      <c r="J31" s="229">
        <v>6</v>
      </c>
      <c r="K31" s="288"/>
      <c r="L31" s="289"/>
    </row>
    <row r="32" spans="1:12" ht="15" customHeight="1">
      <c r="A32" s="7">
        <f>Заявки!A74</f>
        <v>0</v>
      </c>
      <c r="B32" s="277">
        <f>Заявки!B74</f>
        <v>0</v>
      </c>
      <c r="C32" s="8"/>
      <c r="D32" s="14"/>
      <c r="E32" s="8"/>
      <c r="F32" s="15"/>
      <c r="G32" s="7">
        <f>Заявки!A48</f>
        <v>0</v>
      </c>
      <c r="H32" s="277">
        <f>Заявки!B48</f>
        <v>0</v>
      </c>
      <c r="I32" s="8"/>
      <c r="J32" s="14"/>
      <c r="K32" s="8"/>
      <c r="L32" s="15"/>
    </row>
    <row r="33" spans="1:12" ht="15" customHeight="1">
      <c r="A33" s="7">
        <f>Заявки!A75</f>
        <v>0</v>
      </c>
      <c r="B33" s="277">
        <f>Заявки!B75</f>
        <v>0</v>
      </c>
      <c r="C33" s="8"/>
      <c r="D33" s="14"/>
      <c r="E33" s="8"/>
      <c r="F33" s="15"/>
      <c r="G33" s="7">
        <f>Заявки!A49</f>
        <v>0</v>
      </c>
      <c r="H33" s="277">
        <f>Заявки!B49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15</v>
      </c>
      <c r="E45" s="303"/>
      <c r="F45" s="303"/>
      <c r="G45" s="303"/>
      <c r="H45" s="27"/>
      <c r="I45" s="304">
        <f>SUM(D14:D38)</f>
        <v>15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6</v>
      </c>
      <c r="E46" s="303"/>
      <c r="F46" s="306"/>
      <c r="G46" s="306"/>
      <c r="H46" s="28"/>
      <c r="I46" s="304">
        <f>SUM(J14:J38)</f>
        <v>6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22">
      <selection activeCell="O40" activeCellId="1" sqref="C3:C51 O40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377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Заявки!A207</f>
        <v>Арсеналец</v>
      </c>
      <c r="D11" s="335"/>
      <c r="E11" s="335"/>
      <c r="F11" s="335"/>
      <c r="G11" s="317" t="s">
        <v>358</v>
      </c>
      <c r="H11" s="317"/>
      <c r="I11" s="336" t="str">
        <f>Заявки!A228</f>
        <v>Bandytime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Заявки!A208</f>
        <v>0</v>
      </c>
      <c r="B14" s="277">
        <f>Заявки!B208</f>
        <v>0</v>
      </c>
      <c r="C14" s="9"/>
      <c r="D14" s="10"/>
      <c r="E14" s="9"/>
      <c r="F14" s="11"/>
      <c r="G14" s="7">
        <f>Заявки!A229</f>
        <v>0</v>
      </c>
      <c r="H14" s="277">
        <f>Заявки!B229</f>
        <v>0</v>
      </c>
      <c r="I14" s="9"/>
      <c r="J14" s="10"/>
      <c r="K14" s="9"/>
      <c r="L14" s="11"/>
    </row>
    <row r="15" spans="1:12" ht="15" customHeight="1">
      <c r="A15" s="7">
        <f>Заявки!A209</f>
        <v>0</v>
      </c>
      <c r="B15" s="277">
        <f>Заявки!B209</f>
        <v>0</v>
      </c>
      <c r="C15" s="8"/>
      <c r="D15" s="14"/>
      <c r="E15" s="8"/>
      <c r="F15" s="15"/>
      <c r="G15" s="7">
        <f>Заявки!A230</f>
        <v>0</v>
      </c>
      <c r="H15" s="277">
        <f>Заявки!B230</f>
        <v>0</v>
      </c>
      <c r="I15" s="8"/>
      <c r="J15" s="14"/>
      <c r="K15" s="8"/>
      <c r="L15" s="15"/>
    </row>
    <row r="16" spans="1:12" ht="15" customHeight="1">
      <c r="A16" s="7">
        <f>Заявки!A210</f>
        <v>0</v>
      </c>
      <c r="B16" s="277">
        <f>Заявки!B210</f>
        <v>0</v>
      </c>
      <c r="C16" s="8"/>
      <c r="D16" s="14"/>
      <c r="E16" s="8"/>
      <c r="F16" s="15"/>
      <c r="G16" s="7">
        <f>Заявки!A231</f>
        <v>0</v>
      </c>
      <c r="H16" s="277">
        <f>Заявки!B231</f>
        <v>0</v>
      </c>
      <c r="I16" s="8"/>
      <c r="J16" s="14"/>
      <c r="K16" s="8"/>
      <c r="L16" s="15"/>
    </row>
    <row r="17" spans="1:12" ht="15" customHeight="1">
      <c r="A17" s="7">
        <f>Заявки!A211</f>
        <v>0</v>
      </c>
      <c r="B17" s="277">
        <f>Заявки!B211</f>
        <v>0</v>
      </c>
      <c r="C17" s="8"/>
      <c r="D17" s="14"/>
      <c r="E17" s="8"/>
      <c r="F17" s="15"/>
      <c r="G17" s="7">
        <f>Заявки!A232</f>
        <v>0</v>
      </c>
      <c r="H17" s="277">
        <f>Заявки!B232</f>
        <v>0</v>
      </c>
      <c r="I17" s="8"/>
      <c r="J17" s="14"/>
      <c r="K17" s="8"/>
      <c r="L17" s="15"/>
    </row>
    <row r="18" spans="1:12" ht="15" customHeight="1">
      <c r="A18" s="7">
        <f>Заявки!A212</f>
        <v>0</v>
      </c>
      <c r="B18" s="277">
        <f>Заявки!B212</f>
        <v>0</v>
      </c>
      <c r="C18" s="8"/>
      <c r="D18" s="14"/>
      <c r="E18" s="8"/>
      <c r="F18" s="15"/>
      <c r="G18" s="7">
        <f>Заявки!A233</f>
        <v>0</v>
      </c>
      <c r="H18" s="277">
        <f>Заявки!B233</f>
        <v>0</v>
      </c>
      <c r="I18" s="8"/>
      <c r="J18" s="14"/>
      <c r="K18" s="8"/>
      <c r="L18" s="15"/>
    </row>
    <row r="19" spans="1:12" ht="15" customHeight="1">
      <c r="A19" s="7">
        <f>Заявки!A213</f>
        <v>0</v>
      </c>
      <c r="B19" s="277">
        <f>Заявки!B213</f>
        <v>0</v>
      </c>
      <c r="C19" s="8"/>
      <c r="D19" s="14"/>
      <c r="E19" s="8"/>
      <c r="F19" s="15"/>
      <c r="G19" s="7">
        <f>Заявки!A234</f>
        <v>0</v>
      </c>
      <c r="H19" s="277">
        <f>Заявки!B234</f>
        <v>0</v>
      </c>
      <c r="I19" s="8"/>
      <c r="J19" s="14"/>
      <c r="K19" s="8"/>
      <c r="L19" s="15"/>
    </row>
    <row r="20" spans="1:12" ht="15" customHeight="1">
      <c r="A20" s="7">
        <f>Заявки!A214</f>
        <v>0</v>
      </c>
      <c r="B20" s="277">
        <f>Заявки!B214</f>
        <v>0</v>
      </c>
      <c r="C20" s="8"/>
      <c r="D20" s="14"/>
      <c r="E20" s="8"/>
      <c r="F20" s="15"/>
      <c r="G20" s="7">
        <f>Заявки!A235</f>
        <v>0</v>
      </c>
      <c r="H20" s="277">
        <f>Заявки!B235</f>
        <v>0</v>
      </c>
      <c r="I20" s="8"/>
      <c r="J20" s="14"/>
      <c r="K20" s="8"/>
      <c r="L20" s="15"/>
    </row>
    <row r="21" spans="1:12" ht="15" customHeight="1">
      <c r="A21" s="7">
        <f>Заявки!A215</f>
        <v>0</v>
      </c>
      <c r="B21" s="277">
        <f>Заявки!B215</f>
        <v>0</v>
      </c>
      <c r="C21" s="8"/>
      <c r="D21" s="14"/>
      <c r="E21" s="8"/>
      <c r="F21" s="15"/>
      <c r="G21" s="7">
        <f>Заявки!A236</f>
        <v>0</v>
      </c>
      <c r="H21" s="277">
        <f>Заявки!B236</f>
        <v>0</v>
      </c>
      <c r="I21" s="8"/>
      <c r="J21" s="14"/>
      <c r="K21" s="8"/>
      <c r="L21" s="15"/>
    </row>
    <row r="22" spans="1:12" ht="15" customHeight="1">
      <c r="A22" s="7">
        <f>Заявки!A216</f>
        <v>0</v>
      </c>
      <c r="B22" s="277">
        <f>Заявки!B216</f>
        <v>0</v>
      </c>
      <c r="C22" s="8"/>
      <c r="D22" s="14"/>
      <c r="E22" s="8"/>
      <c r="F22" s="15"/>
      <c r="G22" s="7">
        <f>Заявки!A237</f>
        <v>0</v>
      </c>
      <c r="H22" s="277">
        <f>Заявки!B237</f>
        <v>0</v>
      </c>
      <c r="I22" s="8"/>
      <c r="J22" s="14"/>
      <c r="K22" s="8"/>
      <c r="L22" s="15"/>
    </row>
    <row r="23" spans="1:12" ht="15" customHeight="1">
      <c r="A23" s="7">
        <f>Заявки!A217</f>
        <v>0</v>
      </c>
      <c r="B23" s="277">
        <f>Заявки!B217</f>
        <v>0</v>
      </c>
      <c r="C23" s="8"/>
      <c r="D23" s="14"/>
      <c r="E23" s="8"/>
      <c r="F23" s="15"/>
      <c r="G23" s="7">
        <f>Заявки!A238</f>
        <v>0</v>
      </c>
      <c r="H23" s="277">
        <f>Заявки!B238</f>
        <v>0</v>
      </c>
      <c r="I23" s="8"/>
      <c r="J23" s="14"/>
      <c r="K23" s="8"/>
      <c r="L23" s="15"/>
    </row>
    <row r="24" spans="1:12" ht="15" customHeight="1">
      <c r="A24" s="7">
        <f>Заявки!A218</f>
        <v>0</v>
      </c>
      <c r="B24" s="277">
        <f>Заявки!B218</f>
        <v>0</v>
      </c>
      <c r="C24" s="8"/>
      <c r="D24" s="14"/>
      <c r="E24" s="8"/>
      <c r="F24" s="15"/>
      <c r="G24" s="7">
        <f>Заявки!A239</f>
        <v>0</v>
      </c>
      <c r="H24" s="277">
        <f>Заявки!B239</f>
        <v>0</v>
      </c>
      <c r="I24" s="8"/>
      <c r="J24" s="14"/>
      <c r="K24" s="8"/>
      <c r="L24" s="15"/>
    </row>
    <row r="25" spans="1:12" ht="15" customHeight="1">
      <c r="A25" s="7">
        <f>Заявки!A219</f>
        <v>0</v>
      </c>
      <c r="B25" s="277">
        <f>Заявки!B219</f>
        <v>0</v>
      </c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>
        <f>Заявки!A220</f>
        <v>0</v>
      </c>
      <c r="B26" s="277">
        <f>Заявки!B220</f>
        <v>0</v>
      </c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>
        <f>Заявки!A221</f>
        <v>0</v>
      </c>
      <c r="B27" s="277">
        <f>Заявки!B221</f>
        <v>0</v>
      </c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>
        <f>Заявки!A222</f>
        <v>0</v>
      </c>
      <c r="B28" s="277">
        <f>Заявки!B222</f>
        <v>0</v>
      </c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>
        <f>Заявки!A223</f>
        <v>0</v>
      </c>
      <c r="B29" s="277">
        <f>Заявки!B223</f>
        <v>0</v>
      </c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>
        <f>Заявки!A224</f>
        <v>0</v>
      </c>
      <c r="B30" s="284">
        <f>Заявки!B224</f>
        <v>0</v>
      </c>
      <c r="C30" s="281"/>
      <c r="D30" s="282">
        <v>1</v>
      </c>
      <c r="E30" s="281"/>
      <c r="F30" s="283"/>
      <c r="G30" s="279"/>
      <c r="H30" s="291" t="s">
        <v>378</v>
      </c>
      <c r="I30" s="281"/>
      <c r="J30" s="282">
        <v>0</v>
      </c>
      <c r="K30" s="281"/>
      <c r="L30" s="283"/>
    </row>
    <row r="31" spans="1:12" ht="15" customHeight="1">
      <c r="A31" s="7">
        <f>Заявки!A225</f>
        <v>0</v>
      </c>
      <c r="B31" s="277">
        <f>Заявки!B225</f>
        <v>0</v>
      </c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>
        <f>Заявки!A226</f>
        <v>0</v>
      </c>
      <c r="B32" s="277">
        <f>Заявки!B226</f>
        <v>0</v>
      </c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>
        <f>Заявки!A227</f>
        <v>0</v>
      </c>
      <c r="B33" s="277">
        <f>Заявки!B227</f>
        <v>0</v>
      </c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1</v>
      </c>
      <c r="E45" s="303"/>
      <c r="F45" s="303"/>
      <c r="G45" s="303"/>
      <c r="H45" s="27"/>
      <c r="I45" s="304">
        <f>SUM(D14:D38)</f>
        <v>1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0</v>
      </c>
      <c r="E46" s="303"/>
      <c r="F46" s="306"/>
      <c r="G46" s="306"/>
      <c r="H46" s="28"/>
      <c r="I46" s="304">
        <f>SUM(J14:J38)</f>
        <v>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">
      <selection activeCell="N34" activeCellId="1" sqref="C3:C51 N34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379</v>
      </c>
      <c r="B7" s="322"/>
      <c r="C7" s="323" t="s">
        <v>380</v>
      </c>
      <c r="D7" s="323"/>
      <c r="E7" s="323"/>
      <c r="F7" s="323"/>
      <c r="G7" s="323"/>
      <c r="H7" s="323"/>
      <c r="I7" s="322" t="s">
        <v>354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Заявки!A81</f>
        <v>Заря</v>
      </c>
      <c r="D11" s="335"/>
      <c r="E11" s="335"/>
      <c r="F11" s="335"/>
      <c r="G11" s="317" t="s">
        <v>358</v>
      </c>
      <c r="H11" s="317"/>
      <c r="I11" s="336" t="str">
        <f>Заявки!A228</f>
        <v>Bandytime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Заявки!A82</f>
        <v>0</v>
      </c>
      <c r="B14" s="277">
        <f>Заявки!B82</f>
        <v>0</v>
      </c>
      <c r="C14" s="9"/>
      <c r="D14" s="10">
        <v>1</v>
      </c>
      <c r="E14" s="9"/>
      <c r="F14" s="11"/>
      <c r="G14" s="7">
        <f>Заявки!A229</f>
        <v>0</v>
      </c>
      <c r="H14" s="277">
        <f>Заявки!B229</f>
        <v>0</v>
      </c>
      <c r="I14" s="9"/>
      <c r="J14" s="10"/>
      <c r="K14" s="9"/>
      <c r="L14" s="11"/>
    </row>
    <row r="15" spans="1:12" ht="15" customHeight="1">
      <c r="A15" s="7">
        <f>Заявки!A83</f>
        <v>0</v>
      </c>
      <c r="B15" s="277">
        <f>Заявки!B83</f>
        <v>0</v>
      </c>
      <c r="C15" s="8"/>
      <c r="D15" s="14">
        <v>3</v>
      </c>
      <c r="E15" s="8"/>
      <c r="F15" s="15"/>
      <c r="G15" s="7">
        <f>Заявки!A230</f>
        <v>0</v>
      </c>
      <c r="H15" s="277">
        <f>Заявки!B230</f>
        <v>0</v>
      </c>
      <c r="I15" s="8"/>
      <c r="J15" s="14">
        <v>2</v>
      </c>
      <c r="K15" s="8"/>
      <c r="L15" s="15"/>
    </row>
    <row r="16" spans="1:12" ht="15" customHeight="1">
      <c r="A16" s="7">
        <f>Заявки!A84</f>
        <v>0</v>
      </c>
      <c r="B16" s="277">
        <f>Заявки!B84</f>
        <v>0</v>
      </c>
      <c r="C16" s="8"/>
      <c r="D16" s="14">
        <v>4</v>
      </c>
      <c r="E16" s="8"/>
      <c r="F16" s="15"/>
      <c r="G16" s="7">
        <f>Заявки!A231</f>
        <v>0</v>
      </c>
      <c r="H16" s="277">
        <f>Заявки!B231</f>
        <v>0</v>
      </c>
      <c r="I16" s="8"/>
      <c r="J16" s="14"/>
      <c r="K16" s="8"/>
      <c r="L16" s="15"/>
    </row>
    <row r="17" spans="1:12" ht="15" customHeight="1">
      <c r="A17" s="7">
        <f>Заявки!A85</f>
        <v>0</v>
      </c>
      <c r="B17" s="277">
        <f>Заявки!B85</f>
        <v>0</v>
      </c>
      <c r="C17" s="8"/>
      <c r="D17" s="14"/>
      <c r="E17" s="8"/>
      <c r="F17" s="15"/>
      <c r="G17" s="7">
        <f>Заявки!A232</f>
        <v>0</v>
      </c>
      <c r="H17" s="277">
        <f>Заявки!B232</f>
        <v>0</v>
      </c>
      <c r="I17" s="8"/>
      <c r="J17" s="14"/>
      <c r="K17" s="8"/>
      <c r="L17" s="15"/>
    </row>
    <row r="18" spans="1:12" ht="15" customHeight="1">
      <c r="A18" s="7">
        <f>Заявки!A86</f>
        <v>0</v>
      </c>
      <c r="B18" s="277">
        <f>Заявки!B86</f>
        <v>0</v>
      </c>
      <c r="C18" s="8"/>
      <c r="D18" s="14"/>
      <c r="E18" s="8"/>
      <c r="F18" s="15"/>
      <c r="G18" s="7">
        <f>Заявки!A233</f>
        <v>0</v>
      </c>
      <c r="H18" s="277">
        <f>Заявки!B233</f>
        <v>0</v>
      </c>
      <c r="I18" s="8"/>
      <c r="J18" s="14"/>
      <c r="K18" s="8"/>
      <c r="L18" s="15"/>
    </row>
    <row r="19" spans="1:12" ht="15" customHeight="1">
      <c r="A19" s="7">
        <f>Заявки!A87</f>
        <v>0</v>
      </c>
      <c r="B19" s="277">
        <f>Заявки!B87</f>
        <v>0</v>
      </c>
      <c r="C19" s="8"/>
      <c r="D19" s="14"/>
      <c r="E19" s="8"/>
      <c r="F19" s="15"/>
      <c r="G19" s="7">
        <f>Заявки!A234</f>
        <v>0</v>
      </c>
      <c r="H19" s="277">
        <f>Заявки!B234</f>
        <v>0</v>
      </c>
      <c r="I19" s="8"/>
      <c r="J19" s="14"/>
      <c r="K19" s="8"/>
      <c r="L19" s="15"/>
    </row>
    <row r="20" spans="1:12" ht="15" customHeight="1">
      <c r="A20" s="7">
        <f>Заявки!A88</f>
        <v>0</v>
      </c>
      <c r="B20" s="277">
        <f>Заявки!B88</f>
        <v>0</v>
      </c>
      <c r="C20" s="8"/>
      <c r="D20" s="14"/>
      <c r="E20" s="8"/>
      <c r="F20" s="15"/>
      <c r="G20" s="7">
        <f>Заявки!A235</f>
        <v>0</v>
      </c>
      <c r="H20" s="277">
        <f>Заявки!B235</f>
        <v>0</v>
      </c>
      <c r="I20" s="8"/>
      <c r="J20" s="14"/>
      <c r="K20" s="8"/>
      <c r="L20" s="15"/>
    </row>
    <row r="21" spans="1:12" ht="15" customHeight="1">
      <c r="A21" s="7">
        <f>Заявки!A89</f>
        <v>0</v>
      </c>
      <c r="B21" s="277">
        <f>Заявки!B89</f>
        <v>0</v>
      </c>
      <c r="C21" s="8"/>
      <c r="D21" s="14"/>
      <c r="E21" s="8"/>
      <c r="F21" s="15"/>
      <c r="G21" s="7">
        <f>Заявки!A236</f>
        <v>0</v>
      </c>
      <c r="H21" s="277">
        <f>Заявки!B236</f>
        <v>0</v>
      </c>
      <c r="I21" s="8"/>
      <c r="J21" s="14"/>
      <c r="K21" s="8"/>
      <c r="L21" s="15"/>
    </row>
    <row r="22" spans="1:12" ht="15" customHeight="1">
      <c r="A22" s="7">
        <f>Заявки!A90</f>
        <v>0</v>
      </c>
      <c r="B22" s="277">
        <f>Заявки!B90</f>
        <v>0</v>
      </c>
      <c r="C22" s="8"/>
      <c r="D22" s="14"/>
      <c r="E22" s="8"/>
      <c r="F22" s="15"/>
      <c r="G22" s="7">
        <f>Заявки!A237</f>
        <v>0</v>
      </c>
      <c r="H22" s="277">
        <f>Заявки!B237</f>
        <v>0</v>
      </c>
      <c r="I22" s="8"/>
      <c r="J22" s="14"/>
      <c r="K22" s="8"/>
      <c r="L22" s="15"/>
    </row>
    <row r="23" spans="1:12" ht="15" customHeight="1">
      <c r="A23" s="7">
        <f>Заявки!A91</f>
        <v>0</v>
      </c>
      <c r="B23" s="277">
        <f>Заявки!B91</f>
        <v>0</v>
      </c>
      <c r="C23" s="8"/>
      <c r="D23" s="14"/>
      <c r="E23" s="8"/>
      <c r="F23" s="15"/>
      <c r="G23" s="7">
        <f>Заявки!A238</f>
        <v>0</v>
      </c>
      <c r="H23" s="277">
        <f>Заявки!B238</f>
        <v>0</v>
      </c>
      <c r="I23" s="8"/>
      <c r="J23" s="14">
        <v>2</v>
      </c>
      <c r="K23" s="8"/>
      <c r="L23" s="15"/>
    </row>
    <row r="24" spans="1:12" ht="15" customHeight="1">
      <c r="A24" s="7">
        <f>Заявки!A92</f>
        <v>0</v>
      </c>
      <c r="B24" s="277">
        <f>Заявки!B92</f>
        <v>0</v>
      </c>
      <c r="C24" s="8"/>
      <c r="D24" s="14"/>
      <c r="E24" s="8"/>
      <c r="F24" s="15"/>
      <c r="G24" s="7">
        <f>Заявки!A239</f>
        <v>0</v>
      </c>
      <c r="H24" s="277">
        <f>Заявки!B239</f>
        <v>0</v>
      </c>
      <c r="I24" s="8"/>
      <c r="J24" s="14">
        <v>1</v>
      </c>
      <c r="K24" s="8"/>
      <c r="L24" s="15"/>
    </row>
    <row r="25" spans="1:12" ht="15" customHeight="1">
      <c r="A25" s="7">
        <f>Заявки!A93</f>
        <v>0</v>
      </c>
      <c r="B25" s="277">
        <f>Заявки!B93</f>
        <v>0</v>
      </c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>
        <f>Заявки!A94</f>
        <v>0</v>
      </c>
      <c r="B26" s="277">
        <f>Заявки!B94</f>
        <v>0</v>
      </c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>
        <f>Заявки!A95</f>
        <v>0</v>
      </c>
      <c r="B27" s="277">
        <f>Заявки!B95</f>
        <v>0</v>
      </c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>
        <f>Заявки!A96</f>
        <v>0</v>
      </c>
      <c r="B28" s="277">
        <f>Заявки!B96</f>
        <v>0</v>
      </c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>
        <f>Заявки!A97</f>
        <v>0</v>
      </c>
      <c r="B29" s="277">
        <f>Заявки!B97</f>
        <v>0</v>
      </c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>
        <f>Заявки!A98</f>
        <v>0</v>
      </c>
      <c r="B30" s="277">
        <f>Заявки!B98</f>
        <v>0</v>
      </c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>
        <f>Заявки!A99</f>
        <v>0</v>
      </c>
      <c r="B31" s="277">
        <f>Заявки!B99</f>
        <v>0</v>
      </c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>
        <f>Заявки!A100</f>
        <v>0</v>
      </c>
      <c r="B32" s="277">
        <f>Заявки!B100</f>
        <v>0</v>
      </c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>
        <f>Заявки!A101</f>
        <v>0</v>
      </c>
      <c r="B33" s="277">
        <f>Заявки!B101</f>
        <v>0</v>
      </c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 t="s">
        <v>381</v>
      </c>
      <c r="C34" s="8"/>
      <c r="D34" s="14">
        <v>1</v>
      </c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 t="s">
        <v>382</v>
      </c>
      <c r="C35" s="8"/>
      <c r="D35" s="14">
        <v>1</v>
      </c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10</v>
      </c>
      <c r="E45" s="303"/>
      <c r="F45" s="303"/>
      <c r="G45" s="303"/>
      <c r="H45" s="27"/>
      <c r="I45" s="304">
        <f>SUM(D14:D38)</f>
        <v>10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5</v>
      </c>
      <c r="E46" s="303"/>
      <c r="F46" s="306"/>
      <c r="G46" s="306"/>
      <c r="H46" s="28"/>
      <c r="I46" s="304">
        <f>SUM(J14:J38)</f>
        <v>5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45"/>
  <sheetViews>
    <sheetView zoomScale="115" zoomScaleNormal="11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13" activeCellId="1" sqref="C3:C51 F13"/>
    </sheetView>
  </sheetViews>
  <sheetFormatPr defaultColWidth="9.00390625" defaultRowHeight="12.75"/>
  <cols>
    <col min="1" max="1" width="4.00390625" style="29" customWidth="1"/>
    <col min="2" max="2" width="5.625" style="0" customWidth="1"/>
    <col min="3" max="3" width="3.625" style="0" customWidth="1"/>
    <col min="4" max="4" width="29.375" style="0" customWidth="1"/>
    <col min="5" max="5" width="18.875" style="0" customWidth="1"/>
    <col min="6" max="6" width="5.25390625" style="0" customWidth="1"/>
    <col min="7" max="7" width="9.625" style="0" customWidth="1"/>
    <col min="9" max="9" width="12.00390625" style="0" customWidth="1"/>
  </cols>
  <sheetData>
    <row r="1" spans="2:9" ht="25.5">
      <c r="B1" s="8"/>
      <c r="C1" s="8"/>
      <c r="D1" s="26" t="s">
        <v>32</v>
      </c>
      <c r="E1" s="26" t="s">
        <v>33</v>
      </c>
      <c r="F1" s="26" t="s">
        <v>34</v>
      </c>
      <c r="G1" s="30" t="s">
        <v>35</v>
      </c>
      <c r="H1" s="31" t="s">
        <v>36</v>
      </c>
      <c r="I1" s="32" t="s">
        <v>37</v>
      </c>
    </row>
    <row r="2" spans="2:11" ht="12.75">
      <c r="B2" s="33">
        <v>155</v>
      </c>
      <c r="C2" s="8">
        <v>16</v>
      </c>
      <c r="D2" s="16" t="s">
        <v>38</v>
      </c>
      <c r="E2" s="26" t="s">
        <v>39</v>
      </c>
      <c r="F2" s="14" t="e">
        <f>#REF!+#REF!+#REF!+#REF!+#REF!+#REF!+#REF!+#REF!+#REF!+#REF!+#REF!</f>
        <v>#REF!</v>
      </c>
      <c r="G2" s="8"/>
      <c r="H2" s="34"/>
      <c r="I2" s="35"/>
      <c r="J2" t="s">
        <v>40</v>
      </c>
      <c r="K2" s="36">
        <f aca="true" t="shared" si="0" ref="K2:K45">IF(J2="",1,0)</f>
        <v>0</v>
      </c>
    </row>
    <row r="3" spans="2:11" ht="12.75">
      <c r="B3" s="33">
        <v>71</v>
      </c>
      <c r="C3" s="8">
        <v>11</v>
      </c>
      <c r="D3" s="16" t="s">
        <v>41</v>
      </c>
      <c r="E3" s="30" t="s">
        <v>42</v>
      </c>
      <c r="F3" s="14" t="e">
        <f>#REF!+#REF!+#REF!+#REF!+#REF!+#REF!+#REF!+#REF!+#REF!+#REF!</f>
        <v>#REF!</v>
      </c>
      <c r="G3" s="8"/>
      <c r="H3" s="34"/>
      <c r="I3" s="35"/>
      <c r="J3" t="s">
        <v>43</v>
      </c>
      <c r="K3" s="36">
        <f t="shared" si="0"/>
        <v>0</v>
      </c>
    </row>
    <row r="4" spans="2:11" ht="12.75">
      <c r="B4" s="33">
        <v>16</v>
      </c>
      <c r="C4" s="8">
        <v>4</v>
      </c>
      <c r="D4" s="8" t="s">
        <v>44</v>
      </c>
      <c r="E4" s="30" t="s">
        <v>45</v>
      </c>
      <c r="F4" s="14" t="e">
        <f>#REF!+#REF!+#REF!+#REF!+#REF!+#REF!+#REF!+#REF!+#REF!+#REF!+#REF!</f>
        <v>#REF!</v>
      </c>
      <c r="G4" s="8"/>
      <c r="H4" s="34"/>
      <c r="I4" s="35"/>
      <c r="J4" t="s">
        <v>40</v>
      </c>
      <c r="K4" s="36">
        <f t="shared" si="0"/>
        <v>0</v>
      </c>
    </row>
    <row r="5" spans="2:11" ht="12.75">
      <c r="B5" s="33">
        <v>31</v>
      </c>
      <c r="C5" s="8">
        <v>6</v>
      </c>
      <c r="D5" s="8" t="s">
        <v>46</v>
      </c>
      <c r="E5" s="30" t="s">
        <v>47</v>
      </c>
      <c r="F5" s="14" t="e">
        <f>1!J26+#REF!+#REF!+#REF!+#REF!+#REF!+#REF!+#REF!+#REF!+#REF!+#REF!</f>
        <v>#REF!</v>
      </c>
      <c r="G5" s="8"/>
      <c r="H5" s="34"/>
      <c r="I5" s="35"/>
      <c r="J5" t="s">
        <v>40</v>
      </c>
      <c r="K5" s="36">
        <f t="shared" si="0"/>
        <v>0</v>
      </c>
    </row>
    <row r="6" spans="2:11" ht="12.75">
      <c r="B6" s="33">
        <v>57</v>
      </c>
      <c r="C6" s="8">
        <v>8</v>
      </c>
      <c r="D6" s="8" t="s">
        <v>48</v>
      </c>
      <c r="E6" s="30" t="s">
        <v>49</v>
      </c>
      <c r="F6" s="14" t="e">
        <f>#REF!+#REF!+#REF!+#REF!+#REF!+#REF!+#REF!+#REF!+#REF!+#REF!</f>
        <v>#REF!</v>
      </c>
      <c r="G6" s="8"/>
      <c r="H6" s="34"/>
      <c r="I6" s="35"/>
      <c r="J6" t="s">
        <v>43</v>
      </c>
      <c r="K6" s="36">
        <f t="shared" si="0"/>
        <v>0</v>
      </c>
    </row>
    <row r="7" spans="2:11" ht="12.75">
      <c r="B7" s="33">
        <v>167</v>
      </c>
      <c r="C7" s="8">
        <v>10</v>
      </c>
      <c r="D7" s="16" t="s">
        <v>50</v>
      </c>
      <c r="E7" s="30" t="s">
        <v>51</v>
      </c>
      <c r="F7" s="14" t="e">
        <f>#REF!+#REF!+#REF!+#REF!+#REF!+#REF!+#REF!+#REF!+#REF!+#REF!</f>
        <v>#REF!</v>
      </c>
      <c r="G7" s="8"/>
      <c r="H7" s="34"/>
      <c r="I7" s="35"/>
      <c r="J7" t="s">
        <v>40</v>
      </c>
      <c r="K7" s="36">
        <f t="shared" si="0"/>
        <v>0</v>
      </c>
    </row>
    <row r="8" spans="2:11" ht="12.75">
      <c r="B8" s="33">
        <v>12</v>
      </c>
      <c r="C8" s="8">
        <v>25</v>
      </c>
      <c r="D8" s="16" t="s">
        <v>52</v>
      </c>
      <c r="E8" s="26" t="s">
        <v>45</v>
      </c>
      <c r="F8" s="14" t="e">
        <f>#REF!+#REF!+#REF!+#REF!+#REF!+#REF!+#REF!+#REF!+#REF!+#REF!+#REF!</f>
        <v>#REF!</v>
      </c>
      <c r="G8" s="8"/>
      <c r="H8" s="34"/>
      <c r="I8" s="35"/>
      <c r="J8" t="s">
        <v>40</v>
      </c>
      <c r="K8" s="36">
        <f t="shared" si="0"/>
        <v>0</v>
      </c>
    </row>
    <row r="9" spans="2:11" ht="12.75">
      <c r="B9" s="33">
        <v>130</v>
      </c>
      <c r="C9" s="8">
        <v>16</v>
      </c>
      <c r="D9" s="8" t="s">
        <v>53</v>
      </c>
      <c r="E9" s="30" t="s">
        <v>54</v>
      </c>
      <c r="F9" s="14" t="e">
        <f>1!D34+#REF!+#REF!+#REF!+#REF!+#REF!+#REF!+#REF!+#REF!+#REF!+#REF!</f>
        <v>#REF!</v>
      </c>
      <c r="G9" s="8"/>
      <c r="H9" s="34"/>
      <c r="I9" s="35"/>
      <c r="J9" t="s">
        <v>40</v>
      </c>
      <c r="K9" s="36">
        <f t="shared" si="0"/>
        <v>0</v>
      </c>
    </row>
    <row r="10" spans="2:11" ht="12.75">
      <c r="B10" s="33">
        <v>48</v>
      </c>
      <c r="C10" s="8">
        <v>24</v>
      </c>
      <c r="D10" s="8" t="s">
        <v>55</v>
      </c>
      <c r="E10" s="26" t="s">
        <v>56</v>
      </c>
      <c r="F10" s="14" t="e">
        <f>#REF!+#REF!+#REF!+#REF!+#REF!+#REF!+#REF!+#REF!+#REF!+#REF!</f>
        <v>#REF!</v>
      </c>
      <c r="G10" s="8"/>
      <c r="H10" s="34"/>
      <c r="I10" s="35"/>
      <c r="J10" t="s">
        <v>40</v>
      </c>
      <c r="K10" s="36">
        <f t="shared" si="0"/>
        <v>0</v>
      </c>
    </row>
    <row r="11" spans="2:11" ht="12.75">
      <c r="B11" s="33">
        <v>58</v>
      </c>
      <c r="C11" s="8">
        <v>12</v>
      </c>
      <c r="D11" s="8" t="s">
        <v>57</v>
      </c>
      <c r="E11" s="30" t="s">
        <v>49</v>
      </c>
      <c r="F11" s="14" t="e">
        <f>#REF!+#REF!+#REF!+#REF!+#REF!+#REF!+#REF!+#REF!+#REF!+#REF!</f>
        <v>#REF!</v>
      </c>
      <c r="G11" s="8"/>
      <c r="H11" s="34"/>
      <c r="I11" s="35"/>
      <c r="J11" t="s">
        <v>43</v>
      </c>
      <c r="K11" s="36">
        <f t="shared" si="0"/>
        <v>0</v>
      </c>
    </row>
    <row r="12" spans="2:11" ht="12.75">
      <c r="B12" s="33">
        <v>210</v>
      </c>
      <c r="C12" s="8">
        <v>71</v>
      </c>
      <c r="D12" s="8" t="s">
        <v>58</v>
      </c>
      <c r="E12" s="30" t="s">
        <v>59</v>
      </c>
      <c r="F12" s="14" t="e">
        <f>#REF!+#REF!+#REF!+#REF!+#REF!+#REF!+#REF!+#REF!+#REF!+#REF!</f>
        <v>#REF!</v>
      </c>
      <c r="G12" s="8"/>
      <c r="H12" s="34"/>
      <c r="I12" s="35"/>
      <c r="J12" t="s">
        <v>43</v>
      </c>
      <c r="K12" s="36">
        <f t="shared" si="0"/>
        <v>0</v>
      </c>
    </row>
    <row r="13" spans="2:11" ht="12.75">
      <c r="B13" s="33">
        <v>98</v>
      </c>
      <c r="C13" s="8">
        <v>71</v>
      </c>
      <c r="D13" s="8" t="s">
        <v>60</v>
      </c>
      <c r="E13" s="30" t="s">
        <v>61</v>
      </c>
      <c r="F13" s="14" t="e">
        <f>#REF!+#REF!+#REF!+#REF!+#REF!+#REF!+#REF!+#REF!+#REF!+#REF!</f>
        <v>#REF!</v>
      </c>
      <c r="G13" s="8"/>
      <c r="H13" s="34"/>
      <c r="I13" s="35"/>
      <c r="J13" t="s">
        <v>40</v>
      </c>
      <c r="K13" s="36">
        <f t="shared" si="0"/>
        <v>0</v>
      </c>
    </row>
    <row r="14" spans="2:11" ht="12.75">
      <c r="B14" s="33">
        <v>124</v>
      </c>
      <c r="C14" s="8">
        <v>20</v>
      </c>
      <c r="D14" s="8" t="s">
        <v>62</v>
      </c>
      <c r="E14" s="30" t="s">
        <v>54</v>
      </c>
      <c r="F14" s="14" t="e">
        <f>1!D28+#REF!+#REF!+#REF!+#REF!+#REF!+#REF!+#REF!+#REF!+#REF!+#REF!</f>
        <v>#REF!</v>
      </c>
      <c r="G14" s="8"/>
      <c r="H14" s="34"/>
      <c r="I14" s="35"/>
      <c r="J14" t="s">
        <v>40</v>
      </c>
      <c r="K14" s="36">
        <f t="shared" si="0"/>
        <v>0</v>
      </c>
    </row>
    <row r="15" spans="2:11" ht="12.75">
      <c r="B15" s="33">
        <v>220</v>
      </c>
      <c r="C15" s="8">
        <v>17</v>
      </c>
      <c r="D15" s="8" t="s">
        <v>63</v>
      </c>
      <c r="E15" s="30" t="s">
        <v>59</v>
      </c>
      <c r="F15" s="14" t="e">
        <f>#REF!+#REF!+#REF!+#REF!+#REF!+#REF!+#REF!+#REF!+#REF!+#REF!</f>
        <v>#REF!</v>
      </c>
      <c r="G15" s="8"/>
      <c r="H15" s="34"/>
      <c r="I15" s="35"/>
      <c r="J15" t="s">
        <v>43</v>
      </c>
      <c r="K15" s="36">
        <f t="shared" si="0"/>
        <v>0</v>
      </c>
    </row>
    <row r="16" spans="2:11" ht="12.75">
      <c r="B16" s="33">
        <v>174</v>
      </c>
      <c r="C16" s="8">
        <v>2</v>
      </c>
      <c r="D16" s="8" t="s">
        <v>64</v>
      </c>
      <c r="E16" s="30" t="s">
        <v>51</v>
      </c>
      <c r="F16" s="14" t="e">
        <f>#REF!+#REF!+#REF!+#REF!+#REF!+#REF!+#REF!+#REF!+#REF!+#REF!</f>
        <v>#REF!</v>
      </c>
      <c r="G16" s="8"/>
      <c r="H16" s="34"/>
      <c r="I16" s="35"/>
      <c r="J16" t="s">
        <v>40</v>
      </c>
      <c r="K16" s="36">
        <f t="shared" si="0"/>
        <v>0</v>
      </c>
    </row>
    <row r="17" spans="2:11" ht="12.75">
      <c r="B17" s="33">
        <v>234</v>
      </c>
      <c r="C17" s="8">
        <v>15</v>
      </c>
      <c r="D17" s="8" t="s">
        <v>65</v>
      </c>
      <c r="E17" s="30" t="s">
        <v>66</v>
      </c>
      <c r="F17" s="14" t="e">
        <f>#REF!+#REF!+#REF!+#REF!+#REF!+#REF!+#REF!+#REF!+#REF!+#REF!</f>
        <v>#REF!</v>
      </c>
      <c r="G17" s="8"/>
      <c r="H17" s="34"/>
      <c r="I17" s="35"/>
      <c r="J17" t="s">
        <v>43</v>
      </c>
      <c r="K17" s="36">
        <f t="shared" si="0"/>
        <v>0</v>
      </c>
    </row>
    <row r="18" spans="2:11" ht="12.75">
      <c r="B18" s="33">
        <v>120</v>
      </c>
      <c r="C18" s="8">
        <v>17</v>
      </c>
      <c r="D18" s="8" t="s">
        <v>67</v>
      </c>
      <c r="E18" s="30" t="s">
        <v>54</v>
      </c>
      <c r="F18" s="14" t="e">
        <f>1!D24+#REF!+#REF!+#REF!+#REF!+#REF!+#REF!+#REF!+#REF!+#REF!+#REF!</f>
        <v>#REF!</v>
      </c>
      <c r="G18" s="8"/>
      <c r="H18" s="34"/>
      <c r="I18" s="35"/>
      <c r="J18" t="s">
        <v>40</v>
      </c>
      <c r="K18" s="36">
        <f t="shared" si="0"/>
        <v>0</v>
      </c>
    </row>
    <row r="19" spans="2:11" ht="12.75">
      <c r="B19" s="33">
        <v>168</v>
      </c>
      <c r="C19" s="8">
        <v>14</v>
      </c>
      <c r="D19" s="16" t="s">
        <v>68</v>
      </c>
      <c r="E19" s="30" t="s">
        <v>51</v>
      </c>
      <c r="F19" s="14" t="e">
        <f>#REF!+#REF!+#REF!+#REF!+#REF!+#REF!+#REF!+#REF!+#REF!+#REF!</f>
        <v>#REF!</v>
      </c>
      <c r="G19" s="8"/>
      <c r="H19" s="34"/>
      <c r="I19" s="35"/>
      <c r="J19" t="s">
        <v>40</v>
      </c>
      <c r="K19" s="36">
        <f t="shared" si="0"/>
        <v>0</v>
      </c>
    </row>
    <row r="20" spans="2:11" ht="12.75">
      <c r="B20" s="33">
        <v>35</v>
      </c>
      <c r="C20" s="8">
        <v>9</v>
      </c>
      <c r="D20" s="16" t="s">
        <v>69</v>
      </c>
      <c r="E20" s="26" t="s">
        <v>56</v>
      </c>
      <c r="F20" s="14" t="e">
        <f>#REF!+#REF!+#REF!+#REF!+#REF!+#REF!+#REF!+#REF!+#REF!+#REF!</f>
        <v>#REF!</v>
      </c>
      <c r="G20" s="8"/>
      <c r="H20" s="34"/>
      <c r="I20" s="35"/>
      <c r="J20" t="s">
        <v>40</v>
      </c>
      <c r="K20" s="36">
        <f t="shared" si="0"/>
        <v>0</v>
      </c>
    </row>
    <row r="21" spans="2:11" ht="12.75">
      <c r="B21" s="33">
        <v>97</v>
      </c>
      <c r="C21" s="8">
        <v>88</v>
      </c>
      <c r="D21" s="8" t="s">
        <v>70</v>
      </c>
      <c r="E21" s="30" t="s">
        <v>61</v>
      </c>
      <c r="F21" s="14" t="e">
        <f>#REF!+#REF!+#REF!+#REF!+#REF!+#REF!+#REF!+#REF!+#REF!+#REF!</f>
        <v>#REF!</v>
      </c>
      <c r="G21" s="8"/>
      <c r="H21" s="34"/>
      <c r="I21" s="35"/>
      <c r="J21" t="s">
        <v>40</v>
      </c>
      <c r="K21" s="36">
        <f t="shared" si="0"/>
        <v>0</v>
      </c>
    </row>
    <row r="22" spans="2:11" ht="12.75">
      <c r="B22" s="33">
        <v>170</v>
      </c>
      <c r="C22" s="8">
        <v>3</v>
      </c>
      <c r="D22" s="8" t="s">
        <v>71</v>
      </c>
      <c r="E22" s="30" t="s">
        <v>51</v>
      </c>
      <c r="F22" s="14" t="e">
        <f>#REF!+#REF!+#REF!+#REF!+#REF!+#REF!+#REF!+#REF!+#REF!+#REF!</f>
        <v>#REF!</v>
      </c>
      <c r="G22" s="8"/>
      <c r="H22" s="34"/>
      <c r="I22" s="35"/>
      <c r="J22" t="s">
        <v>40</v>
      </c>
      <c r="K22" s="36">
        <f t="shared" si="0"/>
        <v>0</v>
      </c>
    </row>
    <row r="23" spans="2:11" ht="12.75">
      <c r="B23" s="33">
        <v>53</v>
      </c>
      <c r="C23" s="8">
        <v>3</v>
      </c>
      <c r="D23" s="8" t="s">
        <v>72</v>
      </c>
      <c r="E23" s="26" t="s">
        <v>49</v>
      </c>
      <c r="F23" s="14" t="e">
        <f>#REF!+#REF!+#REF!+#REF!+#REF!+#REF!+#REF!+#REF!+#REF!+#REF!</f>
        <v>#REF!</v>
      </c>
      <c r="G23" s="8"/>
      <c r="H23" s="34"/>
      <c r="I23" s="35"/>
      <c r="J23" t="s">
        <v>43</v>
      </c>
      <c r="K23" s="36">
        <f t="shared" si="0"/>
        <v>0</v>
      </c>
    </row>
    <row r="24" spans="2:11" ht="12.75">
      <c r="B24" s="33">
        <v>103</v>
      </c>
      <c r="C24" s="8">
        <v>18</v>
      </c>
      <c r="D24" s="8" t="s">
        <v>73</v>
      </c>
      <c r="E24" s="30" t="s">
        <v>61</v>
      </c>
      <c r="F24" s="14" t="e">
        <f>#REF!+#REF!+#REF!+#REF!+#REF!+#REF!+#REF!+#REF!+#REF!+#REF!</f>
        <v>#REF!</v>
      </c>
      <c r="G24" s="8"/>
      <c r="H24" s="34"/>
      <c r="I24" s="35"/>
      <c r="J24" t="s">
        <v>40</v>
      </c>
      <c r="K24" s="36">
        <f t="shared" si="0"/>
        <v>0</v>
      </c>
    </row>
    <row r="25" spans="2:11" ht="12.75">
      <c r="B25" s="33">
        <v>149</v>
      </c>
      <c r="C25" s="8">
        <v>17</v>
      </c>
      <c r="D25" s="8" t="s">
        <v>74</v>
      </c>
      <c r="E25" s="26" t="s">
        <v>39</v>
      </c>
      <c r="F25" s="14" t="e">
        <f>#REF!+#REF!+#REF!+#REF!+#REF!+#REF!+#REF!+#REF!+#REF!+#REF!+#REF!</f>
        <v>#REF!</v>
      </c>
      <c r="G25" s="8"/>
      <c r="H25" s="34"/>
      <c r="I25" s="35"/>
      <c r="J25" t="s">
        <v>40</v>
      </c>
      <c r="K25" s="36">
        <f t="shared" si="0"/>
        <v>0</v>
      </c>
    </row>
    <row r="26" spans="2:11" ht="12.75">
      <c r="B26" s="33">
        <v>153</v>
      </c>
      <c r="C26" s="8">
        <v>7</v>
      </c>
      <c r="D26" s="8" t="s">
        <v>75</v>
      </c>
      <c r="E26" s="26" t="s">
        <v>39</v>
      </c>
      <c r="F26" s="14" t="e">
        <f>#REF!+#REF!+#REF!+#REF!+#REF!+#REF!+#REF!+#REF!+#REF!+#REF!+#REF!</f>
        <v>#REF!</v>
      </c>
      <c r="G26" s="8"/>
      <c r="H26" s="34"/>
      <c r="I26" s="35"/>
      <c r="J26" t="s">
        <v>40</v>
      </c>
      <c r="K26" s="36">
        <f t="shared" si="0"/>
        <v>0</v>
      </c>
    </row>
    <row r="27" spans="2:11" ht="12.75">
      <c r="B27" s="33">
        <v>26</v>
      </c>
      <c r="C27" s="8">
        <v>15</v>
      </c>
      <c r="D27" s="8" t="s">
        <v>76</v>
      </c>
      <c r="E27" s="26" t="s">
        <v>47</v>
      </c>
      <c r="F27" s="14" t="e">
        <f>1!J21+#REF!+#REF!+#REF!+#REF!+#REF!+#REF!+#REF!+#REF!+#REF!+#REF!</f>
        <v>#REF!</v>
      </c>
      <c r="G27" s="8"/>
      <c r="H27" s="34"/>
      <c r="I27" s="35"/>
      <c r="J27" t="s">
        <v>40</v>
      </c>
      <c r="K27" s="36">
        <f t="shared" si="0"/>
        <v>0</v>
      </c>
    </row>
    <row r="28" spans="2:11" ht="12.75">
      <c r="B28" s="33">
        <v>34</v>
      </c>
      <c r="C28" s="8">
        <v>6</v>
      </c>
      <c r="D28" s="8" t="s">
        <v>77</v>
      </c>
      <c r="E28" s="26" t="s">
        <v>56</v>
      </c>
      <c r="F28" s="14" t="e">
        <f>#REF!+#REF!+#REF!+#REF!+#REF!+#REF!+#REF!+#REF!+#REF!+#REF!</f>
        <v>#REF!</v>
      </c>
      <c r="G28" s="8"/>
      <c r="H28" s="34"/>
      <c r="I28" s="35"/>
      <c r="J28" t="s">
        <v>40</v>
      </c>
      <c r="K28" s="36">
        <f t="shared" si="0"/>
        <v>0</v>
      </c>
    </row>
    <row r="29" spans="2:11" ht="12.75">
      <c r="B29" s="33">
        <v>6</v>
      </c>
      <c r="C29" s="8">
        <v>9</v>
      </c>
      <c r="D29" s="8" t="s">
        <v>78</v>
      </c>
      <c r="E29" s="26" t="s">
        <v>45</v>
      </c>
      <c r="F29" s="14" t="e">
        <f>#REF!+#REF!+#REF!+#REF!+#REF!+#REF!+#REF!+#REF!+#REF!+#REF!+#REF!</f>
        <v>#REF!</v>
      </c>
      <c r="G29" s="8"/>
      <c r="H29" s="34"/>
      <c r="I29" s="35"/>
      <c r="J29" t="s">
        <v>40</v>
      </c>
      <c r="K29" s="36">
        <f t="shared" si="0"/>
        <v>0</v>
      </c>
    </row>
    <row r="30" spans="2:11" ht="12.75">
      <c r="B30" s="33">
        <v>49</v>
      </c>
      <c r="C30" s="8">
        <v>5</v>
      </c>
      <c r="D30" s="8" t="s">
        <v>79</v>
      </c>
      <c r="E30" s="30" t="s">
        <v>56</v>
      </c>
      <c r="F30" s="14" t="e">
        <f>#REF!+#REF!+#REF!+#REF!+#REF!+#REF!+#REF!+#REF!+#REF!+#REF!</f>
        <v>#REF!</v>
      </c>
      <c r="G30" s="8"/>
      <c r="H30" s="34"/>
      <c r="I30" s="35"/>
      <c r="J30" t="s">
        <v>40</v>
      </c>
      <c r="K30" s="36">
        <f t="shared" si="0"/>
        <v>0</v>
      </c>
    </row>
    <row r="31" spans="2:11" ht="12.75">
      <c r="B31" s="33">
        <v>66</v>
      </c>
      <c r="C31" s="8"/>
      <c r="D31" s="8" t="s">
        <v>80</v>
      </c>
      <c r="E31" s="30" t="s">
        <v>49</v>
      </c>
      <c r="F31" s="14" t="e">
        <f>#REF!+#REF!+#REF!+#REF!+#REF!+#REF!+#REF!+#REF!+#REF!+#REF!</f>
        <v>#REF!</v>
      </c>
      <c r="G31" s="8"/>
      <c r="H31" s="34"/>
      <c r="I31" s="35"/>
      <c r="J31" t="s">
        <v>43</v>
      </c>
      <c r="K31" s="36">
        <f t="shared" si="0"/>
        <v>0</v>
      </c>
    </row>
    <row r="32" spans="2:11" ht="12.75">
      <c r="B32" s="33">
        <v>140</v>
      </c>
      <c r="C32" s="8">
        <v>12</v>
      </c>
      <c r="D32" s="12" t="s">
        <v>81</v>
      </c>
      <c r="E32" s="26" t="s">
        <v>82</v>
      </c>
      <c r="F32" s="14" t="e">
        <f>#REF!+#REF!+#REF!+#REF!+#REF!+#REF!+#REF!+#REF!+#REF!+#REF!</f>
        <v>#REF!</v>
      </c>
      <c r="G32" s="8"/>
      <c r="H32" s="34"/>
      <c r="I32" s="35"/>
      <c r="J32" t="s">
        <v>40</v>
      </c>
      <c r="K32" s="36">
        <f t="shared" si="0"/>
        <v>0</v>
      </c>
    </row>
    <row r="33" spans="2:11" ht="12.75">
      <c r="B33" s="33">
        <v>36</v>
      </c>
      <c r="C33" s="8">
        <v>7</v>
      </c>
      <c r="D33" s="8" t="s">
        <v>83</v>
      </c>
      <c r="E33" s="30" t="s">
        <v>56</v>
      </c>
      <c r="F33" s="14" t="e">
        <f>#REF!+#REF!+#REF!+#REF!+#REF!+#REF!+#REF!+#REF!+#REF!+#REF!</f>
        <v>#REF!</v>
      </c>
      <c r="G33" s="8"/>
      <c r="H33" s="34"/>
      <c r="I33" s="35"/>
      <c r="J33" t="s">
        <v>40</v>
      </c>
      <c r="K33" s="36">
        <f t="shared" si="0"/>
        <v>0</v>
      </c>
    </row>
    <row r="34" spans="2:11" ht="12.75">
      <c r="B34" s="33">
        <v>65</v>
      </c>
      <c r="C34" s="8"/>
      <c r="D34" s="8" t="s">
        <v>84</v>
      </c>
      <c r="E34" s="26" t="s">
        <v>49</v>
      </c>
      <c r="F34" s="14" t="e">
        <f>#REF!+#REF!+#REF!+#REF!+#REF!+#REF!+#REF!+#REF!+#REF!+#REF!</f>
        <v>#REF!</v>
      </c>
      <c r="G34" s="8"/>
      <c r="H34" s="34"/>
      <c r="I34" s="35"/>
      <c r="J34" t="s">
        <v>43</v>
      </c>
      <c r="K34" s="36">
        <f t="shared" si="0"/>
        <v>0</v>
      </c>
    </row>
    <row r="35" spans="2:11" ht="12.75">
      <c r="B35" s="33">
        <v>108</v>
      </c>
      <c r="C35" s="8">
        <v>21</v>
      </c>
      <c r="D35" s="8" t="s">
        <v>85</v>
      </c>
      <c r="E35" s="26" t="s">
        <v>61</v>
      </c>
      <c r="F35" s="14" t="e">
        <f>#REF!+#REF!+#REF!+#REF!+#REF!+#REF!+#REF!+#REF!+#REF!+#REF!</f>
        <v>#REF!</v>
      </c>
      <c r="G35" s="8"/>
      <c r="H35" s="34"/>
      <c r="I35" s="35"/>
      <c r="J35" t="s">
        <v>40</v>
      </c>
      <c r="K35" s="36">
        <f t="shared" si="0"/>
        <v>0</v>
      </c>
    </row>
    <row r="36" spans="2:11" ht="12.75">
      <c r="B36" s="33">
        <v>138</v>
      </c>
      <c r="C36" s="8">
        <v>16</v>
      </c>
      <c r="D36" s="8" t="s">
        <v>86</v>
      </c>
      <c r="E36" s="26" t="s">
        <v>82</v>
      </c>
      <c r="F36" s="14" t="e">
        <f>#REF!+#REF!+#REF!+#REF!+#REF!+#REF!+#REF!+#REF!+#REF!+#REF!</f>
        <v>#REF!</v>
      </c>
      <c r="G36" s="8"/>
      <c r="H36" s="34"/>
      <c r="I36" s="35"/>
      <c r="J36" t="s">
        <v>40</v>
      </c>
      <c r="K36" s="36">
        <f t="shared" si="0"/>
        <v>0</v>
      </c>
    </row>
    <row r="37" spans="2:11" ht="12.75">
      <c r="B37" s="33">
        <v>175</v>
      </c>
      <c r="C37" s="8">
        <v>17</v>
      </c>
      <c r="D37" s="8" t="s">
        <v>87</v>
      </c>
      <c r="E37" s="30" t="s">
        <v>51</v>
      </c>
      <c r="F37" s="14" t="e">
        <f>#REF!+#REF!+#REF!+#REF!+#REF!+#REF!+#REF!+#REF!+#REF!+#REF!</f>
        <v>#REF!</v>
      </c>
      <c r="G37" s="8"/>
      <c r="H37" s="34"/>
      <c r="I37" s="35"/>
      <c r="J37" t="s">
        <v>40</v>
      </c>
      <c r="K37" s="36">
        <f t="shared" si="0"/>
        <v>0</v>
      </c>
    </row>
    <row r="38" spans="2:11" ht="12.75">
      <c r="B38" s="33">
        <v>222</v>
      </c>
      <c r="C38" s="8">
        <v>90</v>
      </c>
      <c r="D38" s="8" t="s">
        <v>88</v>
      </c>
      <c r="E38" s="30" t="s">
        <v>89</v>
      </c>
      <c r="F38" s="14" t="e">
        <f>#REF!+#REF!+#REF!+#REF!+#REF!+#REF!+#REF!+#REF!+#REF!+#REF!</f>
        <v>#REF!</v>
      </c>
      <c r="G38" s="8"/>
      <c r="H38" s="34"/>
      <c r="I38" s="35"/>
      <c r="J38" t="s">
        <v>43</v>
      </c>
      <c r="K38" s="36">
        <f t="shared" si="0"/>
        <v>0</v>
      </c>
    </row>
    <row r="39" spans="2:11" ht="12.75">
      <c r="B39" s="33">
        <v>4</v>
      </c>
      <c r="C39" s="8">
        <v>17</v>
      </c>
      <c r="D39" s="8" t="s">
        <v>90</v>
      </c>
      <c r="E39" s="30" t="s">
        <v>45</v>
      </c>
      <c r="F39" s="14" t="e">
        <f>#REF!+#REF!+#REF!+#REF!+#REF!+#REF!+#REF!+#REF!+#REF!+#REF!+#REF!</f>
        <v>#REF!</v>
      </c>
      <c r="G39" s="8"/>
      <c r="H39" s="34"/>
      <c r="I39" s="35"/>
      <c r="J39" t="s">
        <v>40</v>
      </c>
      <c r="K39" s="36">
        <f t="shared" si="0"/>
        <v>0</v>
      </c>
    </row>
    <row r="40" spans="2:11" ht="12.75">
      <c r="B40" s="33">
        <v>24</v>
      </c>
      <c r="C40" s="8">
        <v>10</v>
      </c>
      <c r="D40" s="8" t="s">
        <v>91</v>
      </c>
      <c r="E40" s="30" t="s">
        <v>47</v>
      </c>
      <c r="F40" s="14" t="e">
        <f>1!J19+#REF!+#REF!+#REF!+#REF!+#REF!+#REF!+#REF!+#REF!+#REF!+#REF!</f>
        <v>#REF!</v>
      </c>
      <c r="G40" s="8"/>
      <c r="H40" s="34"/>
      <c r="I40" s="35"/>
      <c r="J40" t="s">
        <v>40</v>
      </c>
      <c r="K40" s="36">
        <f t="shared" si="0"/>
        <v>0</v>
      </c>
    </row>
    <row r="41" spans="2:11" ht="12.75">
      <c r="B41" s="33">
        <v>125</v>
      </c>
      <c r="C41" s="8"/>
      <c r="D41" s="8" t="s">
        <v>92</v>
      </c>
      <c r="E41" s="30" t="s">
        <v>54</v>
      </c>
      <c r="F41" s="14" t="e">
        <f>1!D29+#REF!+#REF!+#REF!+#REF!+#REF!+#REF!+#REF!+#REF!+#REF!+#REF!</f>
        <v>#REF!</v>
      </c>
      <c r="G41" s="8"/>
      <c r="H41" s="34"/>
      <c r="I41" s="35"/>
      <c r="J41" t="s">
        <v>40</v>
      </c>
      <c r="K41" s="36">
        <f t="shared" si="0"/>
        <v>0</v>
      </c>
    </row>
    <row r="42" spans="2:11" ht="12.75">
      <c r="B42" s="33">
        <v>187</v>
      </c>
      <c r="C42" s="8">
        <v>18</v>
      </c>
      <c r="D42" s="8" t="s">
        <v>93</v>
      </c>
      <c r="E42" s="30" t="s">
        <v>94</v>
      </c>
      <c r="F42" s="14" t="e">
        <f>#REF!+#REF!+#REF!+#REF!+#REF!+#REF!+#REF!+#REF!+#REF!+#REF!</f>
        <v>#REF!</v>
      </c>
      <c r="G42" s="8"/>
      <c r="H42" s="34"/>
      <c r="I42" s="35"/>
      <c r="J42" t="s">
        <v>43</v>
      </c>
      <c r="K42" s="36">
        <f t="shared" si="0"/>
        <v>0</v>
      </c>
    </row>
    <row r="43" spans="2:11" ht="12.75">
      <c r="B43" s="33">
        <v>197</v>
      </c>
      <c r="C43" s="8">
        <v>27</v>
      </c>
      <c r="D43" s="8" t="s">
        <v>95</v>
      </c>
      <c r="E43" s="30" t="s">
        <v>94</v>
      </c>
      <c r="F43" s="14" t="e">
        <f>#REF!+#REF!+#REF!+#REF!+#REF!+#REF!+#REF!+#REF!+#REF!+#REF!</f>
        <v>#REF!</v>
      </c>
      <c r="G43" s="8"/>
      <c r="H43" s="34"/>
      <c r="I43" s="35"/>
      <c r="J43" t="s">
        <v>43</v>
      </c>
      <c r="K43" s="36">
        <f t="shared" si="0"/>
        <v>0</v>
      </c>
    </row>
    <row r="44" spans="2:11" ht="12.75">
      <c r="B44" s="33">
        <v>207</v>
      </c>
      <c r="C44" s="8">
        <v>6</v>
      </c>
      <c r="D44" s="8" t="s">
        <v>96</v>
      </c>
      <c r="E44" s="30" t="s">
        <v>59</v>
      </c>
      <c r="F44" s="14" t="e">
        <f>#REF!+#REF!+#REF!+#REF!+#REF!+#REF!+#REF!+#REF!+#REF!+#REF!</f>
        <v>#REF!</v>
      </c>
      <c r="G44" s="8"/>
      <c r="H44" s="34"/>
      <c r="I44" s="35"/>
      <c r="J44" t="s">
        <v>43</v>
      </c>
      <c r="K44" s="36">
        <f t="shared" si="0"/>
        <v>0</v>
      </c>
    </row>
    <row r="45" spans="2:11" ht="12.75">
      <c r="B45" s="33">
        <v>238</v>
      </c>
      <c r="C45" s="8">
        <v>14</v>
      </c>
      <c r="D45" s="8" t="s">
        <v>97</v>
      </c>
      <c r="E45" s="30" t="s">
        <v>66</v>
      </c>
      <c r="F45" s="14" t="e">
        <f>#REF!+#REF!+#REF!+#REF!+#REF!+#REF!+#REF!+#REF!+#REF!+#REF!</f>
        <v>#REF!</v>
      </c>
      <c r="G45" s="8"/>
      <c r="H45" s="34"/>
      <c r="I45" s="35"/>
      <c r="J45" t="s">
        <v>43</v>
      </c>
      <c r="K45" s="36">
        <f t="shared" si="0"/>
        <v>0</v>
      </c>
    </row>
    <row r="46" spans="2:11" ht="12.75">
      <c r="B46" s="33">
        <v>1</v>
      </c>
      <c r="C46" s="8">
        <v>10</v>
      </c>
      <c r="D46" s="8" t="s">
        <v>98</v>
      </c>
      <c r="E46" s="30" t="s">
        <v>45</v>
      </c>
      <c r="F46" s="14" t="e">
        <f>#REF!+#REF!+#REF!+#REF!+#REF!+#REF!+#REF!+#REF!+#REF!+#REF!+#REF!</f>
        <v>#REF!</v>
      </c>
      <c r="G46" s="8"/>
      <c r="H46" s="34"/>
      <c r="I46" s="35"/>
      <c r="J46" t="s">
        <v>40</v>
      </c>
      <c r="K46" s="36"/>
    </row>
    <row r="47" spans="2:11" ht="12.75">
      <c r="B47" s="33">
        <v>114</v>
      </c>
      <c r="C47" s="8">
        <v>19</v>
      </c>
      <c r="D47" s="8" t="s">
        <v>99</v>
      </c>
      <c r="E47" s="26" t="s">
        <v>54</v>
      </c>
      <c r="F47" s="14" t="e">
        <f>1!D18+#REF!+#REF!+#REF!+#REF!+#REF!+#REF!+#REF!+#REF!+#REF!+#REF!</f>
        <v>#REF!</v>
      </c>
      <c r="G47" s="8"/>
      <c r="H47" s="34"/>
      <c r="I47" s="35"/>
      <c r="J47" t="s">
        <v>40</v>
      </c>
      <c r="K47" s="36">
        <f aca="true" t="shared" si="1" ref="K47:K110">IF(J47="",1,0)</f>
        <v>0</v>
      </c>
    </row>
    <row r="48" spans="2:11" ht="12.75">
      <c r="B48" s="33">
        <v>236</v>
      </c>
      <c r="C48" s="8">
        <v>99</v>
      </c>
      <c r="D48" s="8" t="s">
        <v>100</v>
      </c>
      <c r="E48" s="30" t="s">
        <v>66</v>
      </c>
      <c r="F48" s="14" t="e">
        <f>#REF!+#REF!+#REF!+#REF!+#REF!+#REF!+#REF!+#REF!+#REF!+#REF!</f>
        <v>#REF!</v>
      </c>
      <c r="G48" s="8"/>
      <c r="H48" s="34"/>
      <c r="I48" s="35"/>
      <c r="J48" t="s">
        <v>43</v>
      </c>
      <c r="K48" s="36">
        <f t="shared" si="1"/>
        <v>0</v>
      </c>
    </row>
    <row r="49" spans="2:11" ht="12.75">
      <c r="B49" s="33">
        <v>32</v>
      </c>
      <c r="C49" s="37">
        <v>7</v>
      </c>
      <c r="D49" s="8" t="s">
        <v>101</v>
      </c>
      <c r="E49" s="26" t="s">
        <v>47</v>
      </c>
      <c r="F49" s="14" t="e">
        <f>1!J27+#REF!+#REF!+#REF!+#REF!+#REF!+#REF!+#REF!+#REF!+#REF!+#REF!</f>
        <v>#REF!</v>
      </c>
      <c r="G49" s="8"/>
      <c r="H49" s="34"/>
      <c r="I49" s="35"/>
      <c r="J49" t="s">
        <v>40</v>
      </c>
      <c r="K49" s="36">
        <f t="shared" si="1"/>
        <v>0</v>
      </c>
    </row>
    <row r="50" spans="2:11" ht="12.75">
      <c r="B50" s="33">
        <v>41</v>
      </c>
      <c r="C50" s="8">
        <v>8</v>
      </c>
      <c r="D50" s="8" t="s">
        <v>102</v>
      </c>
      <c r="E50" s="26" t="s">
        <v>56</v>
      </c>
      <c r="F50" s="14" t="e">
        <f>#REF!+#REF!+#REF!+#REF!+#REF!+#REF!+#REF!+#REF!+#REF!+#REF!</f>
        <v>#REF!</v>
      </c>
      <c r="G50" s="8"/>
      <c r="H50" s="34"/>
      <c r="I50" s="35"/>
      <c r="J50" t="s">
        <v>40</v>
      </c>
      <c r="K50" s="36">
        <f t="shared" si="1"/>
        <v>0</v>
      </c>
    </row>
    <row r="51" spans="2:11" ht="12.75">
      <c r="B51" s="33">
        <v>69</v>
      </c>
      <c r="C51" s="8">
        <v>10</v>
      </c>
      <c r="D51" s="12" t="s">
        <v>103</v>
      </c>
      <c r="E51" s="30" t="s">
        <v>42</v>
      </c>
      <c r="F51" s="14" t="e">
        <f>#REF!+#REF!+#REF!+#REF!+#REF!+#REF!+#REF!+#REF!+#REF!+#REF!</f>
        <v>#REF!</v>
      </c>
      <c r="G51" s="8"/>
      <c r="H51" s="34"/>
      <c r="I51" s="35"/>
      <c r="J51" t="s">
        <v>43</v>
      </c>
      <c r="K51" s="36">
        <f t="shared" si="1"/>
        <v>0</v>
      </c>
    </row>
    <row r="52" spans="2:11" ht="12.75">
      <c r="B52" s="33">
        <v>93</v>
      </c>
      <c r="C52" s="8"/>
      <c r="D52" s="16" t="s">
        <v>104</v>
      </c>
      <c r="E52" s="30" t="s">
        <v>42</v>
      </c>
      <c r="F52" s="14" t="e">
        <f>#REF!+#REF!+#REF!+#REF!+#REF!+#REF!+#REF!+#REF!+#REF!+#REF!</f>
        <v>#REF!</v>
      </c>
      <c r="G52" s="8"/>
      <c r="H52" s="34"/>
      <c r="I52" s="35"/>
      <c r="J52" t="s">
        <v>43</v>
      </c>
      <c r="K52" s="36">
        <f t="shared" si="1"/>
        <v>0</v>
      </c>
    </row>
    <row r="53" spans="2:11" ht="12.75">
      <c r="B53" s="33">
        <v>104</v>
      </c>
      <c r="C53" s="8">
        <v>22</v>
      </c>
      <c r="D53" s="8" t="s">
        <v>105</v>
      </c>
      <c r="E53" s="30" t="s">
        <v>61</v>
      </c>
      <c r="F53" s="14" t="e">
        <f>#REF!+#REF!+#REF!+#REF!+#REF!+#REF!+#REF!+#REF!+#REF!+#REF!</f>
        <v>#REF!</v>
      </c>
      <c r="G53" s="8"/>
      <c r="H53" s="34"/>
      <c r="I53" s="35"/>
      <c r="J53" t="s">
        <v>40</v>
      </c>
      <c r="K53" s="36">
        <f t="shared" si="1"/>
        <v>0</v>
      </c>
    </row>
    <row r="54" spans="2:11" ht="12.75">
      <c r="B54" s="33">
        <v>119</v>
      </c>
      <c r="C54" s="8"/>
      <c r="D54" s="8" t="s">
        <v>106</v>
      </c>
      <c r="E54" s="30" t="s">
        <v>54</v>
      </c>
      <c r="F54" s="14" t="e">
        <f>1!D23+#REF!+#REF!+#REF!+#REF!+#REF!+#REF!+#REF!+#REF!+#REF!+#REF!</f>
        <v>#REF!</v>
      </c>
      <c r="G54" s="8"/>
      <c r="H54" s="34"/>
      <c r="I54" s="35"/>
      <c r="J54" t="s">
        <v>40</v>
      </c>
      <c r="K54" s="36">
        <f t="shared" si="1"/>
        <v>0</v>
      </c>
    </row>
    <row r="55" spans="2:11" ht="12.75">
      <c r="B55" s="33">
        <v>146</v>
      </c>
      <c r="C55" s="8">
        <v>10</v>
      </c>
      <c r="D55" s="8" t="s">
        <v>107</v>
      </c>
      <c r="E55" s="26" t="s">
        <v>82</v>
      </c>
      <c r="F55" s="14" t="e">
        <f>#REF!+#REF!+#REF!+#REF!+#REF!+#REF!+#REF!+#REF!+#REF!+#REF!</f>
        <v>#REF!</v>
      </c>
      <c r="G55" s="8"/>
      <c r="H55" s="34"/>
      <c r="I55" s="35"/>
      <c r="J55" t="s">
        <v>40</v>
      </c>
      <c r="K55" s="36">
        <f t="shared" si="1"/>
        <v>0</v>
      </c>
    </row>
    <row r="56" spans="2:11" ht="12.75">
      <c r="B56" s="33">
        <v>165</v>
      </c>
      <c r="C56" s="8">
        <v>29</v>
      </c>
      <c r="D56" s="16" t="s">
        <v>108</v>
      </c>
      <c r="E56" s="30" t="s">
        <v>39</v>
      </c>
      <c r="F56" s="14" t="e">
        <f>#REF!+#REF!+#REF!+#REF!+#REF!+#REF!+#REF!+#REF!+#REF!+#REF!+#REF!</f>
        <v>#REF!</v>
      </c>
      <c r="G56" s="8"/>
      <c r="H56" s="34"/>
      <c r="I56" s="35"/>
      <c r="J56" t="s">
        <v>40</v>
      </c>
      <c r="K56" s="36">
        <f t="shared" si="1"/>
        <v>0</v>
      </c>
    </row>
    <row r="57" spans="2:11" ht="12.75">
      <c r="B57" s="33">
        <v>179</v>
      </c>
      <c r="C57" s="8">
        <v>17</v>
      </c>
      <c r="D57" s="8" t="s">
        <v>109</v>
      </c>
      <c r="E57" s="26" t="s">
        <v>94</v>
      </c>
      <c r="F57" s="14" t="e">
        <f>#REF!+#REF!+#REF!+#REF!+#REF!+#REF!+#REF!+#REF!+#REF!+#REF!</f>
        <v>#REF!</v>
      </c>
      <c r="G57" s="8"/>
      <c r="H57" s="34"/>
      <c r="I57" s="35"/>
      <c r="J57" t="s">
        <v>43</v>
      </c>
      <c r="K57" s="36">
        <f t="shared" si="1"/>
        <v>0</v>
      </c>
    </row>
    <row r="58" spans="2:11" ht="12.75">
      <c r="B58" s="33">
        <v>194</v>
      </c>
      <c r="C58" s="8">
        <v>51</v>
      </c>
      <c r="D58" s="8" t="s">
        <v>110</v>
      </c>
      <c r="E58" s="30" t="s">
        <v>94</v>
      </c>
      <c r="F58" s="14" t="e">
        <f>#REF!+#REF!+#REF!+#REF!+#REF!+#REF!+#REF!+#REF!+#REF!+#REF!</f>
        <v>#REF!</v>
      </c>
      <c r="G58" s="8"/>
      <c r="H58" s="34"/>
      <c r="I58" s="35"/>
      <c r="J58" t="s">
        <v>43</v>
      </c>
      <c r="K58" s="36">
        <f t="shared" si="1"/>
        <v>0</v>
      </c>
    </row>
    <row r="59" spans="2:11" ht="12.75">
      <c r="B59" s="33">
        <v>231</v>
      </c>
      <c r="C59" s="8">
        <v>27</v>
      </c>
      <c r="D59" s="8" t="s">
        <v>111</v>
      </c>
      <c r="E59" s="30" t="s">
        <v>89</v>
      </c>
      <c r="F59" s="14" t="e">
        <f>#REF!+#REF!+#REF!+#REF!+#REF!+#REF!+#REF!+#REF!+#REF!+#REF!</f>
        <v>#REF!</v>
      </c>
      <c r="G59" s="8"/>
      <c r="H59" s="34"/>
      <c r="I59" s="35"/>
      <c r="J59" t="s">
        <v>43</v>
      </c>
      <c r="K59" s="36">
        <f t="shared" si="1"/>
        <v>0</v>
      </c>
    </row>
    <row r="60" spans="2:11" ht="12.75">
      <c r="B60" s="33">
        <v>245</v>
      </c>
      <c r="C60" s="8">
        <v>99</v>
      </c>
      <c r="D60" s="8" t="s">
        <v>112</v>
      </c>
      <c r="E60" s="30" t="s">
        <v>66</v>
      </c>
      <c r="F60" s="14" t="e">
        <f>#REF!+#REF!+#REF!+#REF!+#REF!+#REF!+#REF!+#REF!+#REF!+#REF!</f>
        <v>#REF!</v>
      </c>
      <c r="G60" s="8"/>
      <c r="H60" s="34"/>
      <c r="I60" s="35"/>
      <c r="J60" t="s">
        <v>43</v>
      </c>
      <c r="K60" s="36">
        <f t="shared" si="1"/>
        <v>0</v>
      </c>
    </row>
    <row r="61" spans="2:11" ht="12.75">
      <c r="B61" s="33">
        <v>251</v>
      </c>
      <c r="C61" s="8"/>
      <c r="D61" s="8" t="s">
        <v>113</v>
      </c>
      <c r="E61" s="30" t="s">
        <v>66</v>
      </c>
      <c r="F61" s="14" t="e">
        <f>#REF!+#REF!+#REF!+#REF!+#REF!+#REF!+#REF!+#REF!+#REF!+#REF!</f>
        <v>#REF!</v>
      </c>
      <c r="G61" s="8"/>
      <c r="H61" s="34"/>
      <c r="I61" s="35"/>
      <c r="J61" t="s">
        <v>43</v>
      </c>
      <c r="K61" s="36">
        <f t="shared" si="1"/>
        <v>0</v>
      </c>
    </row>
    <row r="62" spans="2:11" ht="12.75">
      <c r="B62" s="33">
        <v>259</v>
      </c>
      <c r="C62" s="8"/>
      <c r="D62" s="8" t="s">
        <v>114</v>
      </c>
      <c r="E62" s="30" t="s">
        <v>115</v>
      </c>
      <c r="F62" s="14" t="e">
        <f>#REF!+#REF!+#REF!+#REF!+#REF!+#REF!+#REF!+#REF!+#REF!+#REF!</f>
        <v>#REF!</v>
      </c>
      <c r="G62" s="8"/>
      <c r="H62" s="34"/>
      <c r="I62" s="35"/>
      <c r="J62" t="s">
        <v>43</v>
      </c>
      <c r="K62" s="36">
        <f t="shared" si="1"/>
        <v>0</v>
      </c>
    </row>
    <row r="63" spans="2:11" ht="12.75">
      <c r="B63" s="33">
        <v>43</v>
      </c>
      <c r="C63" s="8">
        <v>11</v>
      </c>
      <c r="D63" s="8" t="s">
        <v>116</v>
      </c>
      <c r="E63" s="30" t="s">
        <v>56</v>
      </c>
      <c r="F63" s="14" t="e">
        <f>#REF!+#REF!+#REF!+#REF!+#REF!+#REF!+#REF!+#REF!+#REF!+#REF!</f>
        <v>#REF!</v>
      </c>
      <c r="G63" s="8"/>
      <c r="H63" s="34"/>
      <c r="I63" s="35"/>
      <c r="J63" t="s">
        <v>40</v>
      </c>
      <c r="K63" s="36">
        <f t="shared" si="1"/>
        <v>0</v>
      </c>
    </row>
    <row r="64" spans="2:11" ht="25.5">
      <c r="B64" s="33">
        <v>94</v>
      </c>
      <c r="C64" s="8">
        <v>25</v>
      </c>
      <c r="D64" s="12" t="s">
        <v>117</v>
      </c>
      <c r="E64" s="30" t="s">
        <v>61</v>
      </c>
      <c r="F64" s="14" t="e">
        <f>#REF!+#REF!+#REF!+#REF!+#REF!+#REF!+#REF!+#REF!+#REF!+#REF!</f>
        <v>#REF!</v>
      </c>
      <c r="G64" s="8"/>
      <c r="H64" s="34"/>
      <c r="I64" s="35"/>
      <c r="J64" t="s">
        <v>40</v>
      </c>
      <c r="K64" s="36">
        <f t="shared" si="1"/>
        <v>0</v>
      </c>
    </row>
    <row r="65" spans="2:11" ht="12.75">
      <c r="B65" s="33">
        <v>109</v>
      </c>
      <c r="C65" s="8">
        <v>77</v>
      </c>
      <c r="D65" s="8" t="s">
        <v>118</v>
      </c>
      <c r="E65" s="26" t="s">
        <v>61</v>
      </c>
      <c r="F65" s="14" t="e">
        <f>#REF!+#REF!+#REF!+#REF!+#REF!+#REF!+#REF!+#REF!+#REF!+#REF!</f>
        <v>#REF!</v>
      </c>
      <c r="G65" s="8"/>
      <c r="H65" s="34"/>
      <c r="I65" s="35"/>
      <c r="J65" t="s">
        <v>40</v>
      </c>
      <c r="K65" s="36">
        <f t="shared" si="1"/>
        <v>0</v>
      </c>
    </row>
    <row r="66" spans="2:11" ht="12.75">
      <c r="B66" s="33">
        <v>162</v>
      </c>
      <c r="C66" s="8"/>
      <c r="D66" s="8" t="s">
        <v>119</v>
      </c>
      <c r="E66" s="30" t="s">
        <v>39</v>
      </c>
      <c r="F66" s="14" t="e">
        <f>#REF!+#REF!+#REF!+#REF!+#REF!+#REF!+#REF!+#REF!+#REF!+#REF!+#REF!</f>
        <v>#REF!</v>
      </c>
      <c r="G66" s="8"/>
      <c r="H66" s="34"/>
      <c r="I66" s="35"/>
      <c r="J66" t="s">
        <v>40</v>
      </c>
      <c r="K66" s="36">
        <f t="shared" si="1"/>
        <v>0</v>
      </c>
    </row>
    <row r="67" spans="2:11" ht="12.75">
      <c r="B67" s="33">
        <v>261</v>
      </c>
      <c r="C67" s="8">
        <v>12</v>
      </c>
      <c r="D67" s="8" t="s">
        <v>120</v>
      </c>
      <c r="E67" s="30" t="s">
        <v>115</v>
      </c>
      <c r="F67" s="14" t="e">
        <f>#REF!+#REF!+#REF!+#REF!+#REF!+#REF!+#REF!+#REF!+#REF!+#REF!</f>
        <v>#REF!</v>
      </c>
      <c r="G67" s="8"/>
      <c r="H67" s="34"/>
      <c r="I67" s="35"/>
      <c r="J67" t="s">
        <v>43</v>
      </c>
      <c r="K67" s="36">
        <f t="shared" si="1"/>
        <v>0</v>
      </c>
    </row>
    <row r="68" spans="2:11" ht="12.75">
      <c r="B68" s="33">
        <v>5</v>
      </c>
      <c r="C68" s="8">
        <v>5</v>
      </c>
      <c r="D68" s="8" t="s">
        <v>121</v>
      </c>
      <c r="E68" s="30" t="s">
        <v>45</v>
      </c>
      <c r="F68" s="14" t="e">
        <f>#REF!+#REF!+#REF!+#REF!+#REF!+#REF!+#REF!+#REF!+#REF!+#REF!+#REF!</f>
        <v>#REF!</v>
      </c>
      <c r="G68" s="8"/>
      <c r="H68" s="34"/>
      <c r="I68" s="35"/>
      <c r="J68" t="s">
        <v>40</v>
      </c>
      <c r="K68" s="36">
        <f t="shared" si="1"/>
        <v>0</v>
      </c>
    </row>
    <row r="69" spans="2:11" ht="12.75">
      <c r="B69" s="33">
        <v>7</v>
      </c>
      <c r="C69" s="8">
        <v>3</v>
      </c>
      <c r="D69" s="8" t="s">
        <v>122</v>
      </c>
      <c r="E69" s="30" t="s">
        <v>45</v>
      </c>
      <c r="F69" s="14" t="e">
        <f>#REF!+#REF!+#REF!+#REF!+#REF!+#REF!+#REF!+#REF!+#REF!+#REF!+#REF!</f>
        <v>#REF!</v>
      </c>
      <c r="G69" s="8"/>
      <c r="H69" s="34"/>
      <c r="I69" s="35"/>
      <c r="J69" t="s">
        <v>40</v>
      </c>
      <c r="K69" s="36">
        <f t="shared" si="1"/>
        <v>0</v>
      </c>
    </row>
    <row r="70" spans="2:11" ht="12.75">
      <c r="B70" s="33">
        <v>10</v>
      </c>
      <c r="C70" s="8">
        <v>8</v>
      </c>
      <c r="D70" s="8" t="s">
        <v>123</v>
      </c>
      <c r="E70" s="30" t="s">
        <v>45</v>
      </c>
      <c r="F70" s="14" t="e">
        <f>#REF!+#REF!+#REF!+#REF!+#REF!+#REF!+#REF!+#REF!+#REF!+#REF!+#REF!</f>
        <v>#REF!</v>
      </c>
      <c r="G70" s="8"/>
      <c r="H70" s="34"/>
      <c r="I70" s="35"/>
      <c r="J70" t="s">
        <v>40</v>
      </c>
      <c r="K70" s="36">
        <f t="shared" si="1"/>
        <v>0</v>
      </c>
    </row>
    <row r="71" spans="2:11" ht="12.75">
      <c r="B71" s="33">
        <v>47</v>
      </c>
      <c r="C71" s="8">
        <v>15</v>
      </c>
      <c r="D71" s="8" t="s">
        <v>124</v>
      </c>
      <c r="E71" s="26" t="s">
        <v>56</v>
      </c>
      <c r="F71" s="14" t="e">
        <f>#REF!+#REF!+#REF!+#REF!+#REF!+#REF!+#REF!+#REF!+#REF!+#REF!</f>
        <v>#REF!</v>
      </c>
      <c r="G71" s="8"/>
      <c r="H71" s="34"/>
      <c r="I71" s="35"/>
      <c r="J71" t="s">
        <v>40</v>
      </c>
      <c r="K71" s="36">
        <f t="shared" si="1"/>
        <v>0</v>
      </c>
    </row>
    <row r="72" spans="2:11" ht="12.75">
      <c r="B72" s="33">
        <v>150</v>
      </c>
      <c r="C72" s="8">
        <v>19</v>
      </c>
      <c r="D72" s="8" t="s">
        <v>125</v>
      </c>
      <c r="E72" s="26" t="s">
        <v>39</v>
      </c>
      <c r="F72" s="14" t="e">
        <f>#REF!+#REF!+#REF!+#REF!+#REF!+#REF!+#REF!+#REF!+#REF!+#REF!+#REF!</f>
        <v>#REF!</v>
      </c>
      <c r="G72" s="8"/>
      <c r="H72" s="34"/>
      <c r="I72" s="35"/>
      <c r="J72" t="s">
        <v>40</v>
      </c>
      <c r="K72" s="36">
        <f t="shared" si="1"/>
        <v>0</v>
      </c>
    </row>
    <row r="73" spans="2:11" ht="12.75">
      <c r="B73" s="33">
        <v>159</v>
      </c>
      <c r="C73" s="8">
        <v>11</v>
      </c>
      <c r="D73" s="8" t="s">
        <v>126</v>
      </c>
      <c r="E73" s="30" t="s">
        <v>39</v>
      </c>
      <c r="F73" s="14" t="e">
        <f>#REF!+#REF!+#REF!+#REF!+#REF!+#REF!+#REF!+#REF!+#REF!+#REF!+#REF!</f>
        <v>#REF!</v>
      </c>
      <c r="G73" s="8"/>
      <c r="H73" s="34"/>
      <c r="I73" s="35"/>
      <c r="J73" t="s">
        <v>40</v>
      </c>
      <c r="K73" s="36">
        <f t="shared" si="1"/>
        <v>0</v>
      </c>
    </row>
    <row r="74" spans="2:11" ht="12.75">
      <c r="B74" s="33">
        <v>209</v>
      </c>
      <c r="C74" s="8">
        <v>14</v>
      </c>
      <c r="D74" s="8" t="s">
        <v>127</v>
      </c>
      <c r="E74" s="30" t="s">
        <v>59</v>
      </c>
      <c r="F74" s="14" t="e">
        <f>#REF!+#REF!+#REF!+#REF!+#REF!+#REF!+#REF!+#REF!+#REF!+#REF!</f>
        <v>#REF!</v>
      </c>
      <c r="G74" s="8"/>
      <c r="H74" s="34"/>
      <c r="I74" s="35"/>
      <c r="J74" t="s">
        <v>43</v>
      </c>
      <c r="K74" s="36">
        <f t="shared" si="1"/>
        <v>0</v>
      </c>
    </row>
    <row r="75" spans="2:11" ht="12.75">
      <c r="B75" s="33">
        <v>247</v>
      </c>
      <c r="C75" s="8">
        <v>66</v>
      </c>
      <c r="D75" s="8" t="s">
        <v>128</v>
      </c>
      <c r="E75" s="30" t="s">
        <v>66</v>
      </c>
      <c r="F75" s="14" t="e">
        <f>#REF!+#REF!+#REF!+#REF!+#REF!+#REF!+#REF!+#REF!+#REF!+#REF!</f>
        <v>#REF!</v>
      </c>
      <c r="G75" s="8"/>
      <c r="H75" s="34"/>
      <c r="I75" s="35"/>
      <c r="J75" t="s">
        <v>43</v>
      </c>
      <c r="K75" s="36">
        <f t="shared" si="1"/>
        <v>0</v>
      </c>
    </row>
    <row r="76" spans="2:11" ht="12.75">
      <c r="B76" s="33">
        <v>2</v>
      </c>
      <c r="C76" s="8">
        <v>20</v>
      </c>
      <c r="D76" s="8" t="s">
        <v>129</v>
      </c>
      <c r="E76" s="30" t="s">
        <v>45</v>
      </c>
      <c r="F76" s="14" t="e">
        <f>#REF!+#REF!+#REF!+#REF!+#REF!+#REF!+#REF!+#REF!+#REF!+#REF!+#REF!</f>
        <v>#REF!</v>
      </c>
      <c r="G76" s="8"/>
      <c r="H76" s="34"/>
      <c r="I76" s="35"/>
      <c r="J76" t="s">
        <v>40</v>
      </c>
      <c r="K76" s="36">
        <f t="shared" si="1"/>
        <v>0</v>
      </c>
    </row>
    <row r="77" spans="2:11" ht="12.75">
      <c r="B77" s="33">
        <v>20</v>
      </c>
      <c r="C77" s="8">
        <v>3</v>
      </c>
      <c r="D77" s="8" t="s">
        <v>130</v>
      </c>
      <c r="E77" s="26" t="s">
        <v>47</v>
      </c>
      <c r="F77" s="14" t="e">
        <f>1!J15+#REF!+#REF!+#REF!+#REF!+#REF!+#REF!+#REF!+#REF!+#REF!+#REF!</f>
        <v>#REF!</v>
      </c>
      <c r="G77" s="8"/>
      <c r="H77" s="34"/>
      <c r="I77" s="35"/>
      <c r="J77" t="s">
        <v>40</v>
      </c>
      <c r="K77" s="36">
        <f t="shared" si="1"/>
        <v>0</v>
      </c>
    </row>
    <row r="78" spans="2:11" ht="12.75">
      <c r="B78" s="33">
        <v>37</v>
      </c>
      <c r="C78" s="8">
        <v>5</v>
      </c>
      <c r="D78" s="8" t="s">
        <v>131</v>
      </c>
      <c r="E78" s="30" t="s">
        <v>56</v>
      </c>
      <c r="F78" s="14" t="e">
        <f>#REF!+#REF!+#REF!+#REF!+#REF!+#REF!+#REF!+#REF!+#REF!+#REF!</f>
        <v>#REF!</v>
      </c>
      <c r="G78" s="8"/>
      <c r="H78" s="34"/>
      <c r="I78" s="35"/>
      <c r="J78" t="s">
        <v>40</v>
      </c>
      <c r="K78" s="36">
        <f t="shared" si="1"/>
        <v>0</v>
      </c>
    </row>
    <row r="79" spans="2:11" ht="12.75">
      <c r="B79" s="33">
        <v>113</v>
      </c>
      <c r="C79" s="8"/>
      <c r="D79" s="8" t="s">
        <v>132</v>
      </c>
      <c r="E79" s="26" t="s">
        <v>54</v>
      </c>
      <c r="F79" s="14" t="e">
        <f>1!D17+#REF!+#REF!+#REF!+#REF!+#REF!+#REF!+#REF!+#REF!+#REF!+#REF!</f>
        <v>#REF!</v>
      </c>
      <c r="G79" s="8"/>
      <c r="H79" s="34"/>
      <c r="I79" s="35"/>
      <c r="J79" t="s">
        <v>40</v>
      </c>
      <c r="K79" s="36">
        <f t="shared" si="1"/>
        <v>0</v>
      </c>
    </row>
    <row r="80" spans="2:11" ht="12.75">
      <c r="B80" s="33">
        <v>118</v>
      </c>
      <c r="C80" s="8"/>
      <c r="D80" s="8" t="s">
        <v>133</v>
      </c>
      <c r="E80" s="30" t="s">
        <v>54</v>
      </c>
      <c r="F80" s="14" t="e">
        <f>1!D22+#REF!+#REF!+#REF!+#REF!+#REF!+#REF!+#REF!+#REF!+#REF!+#REF!</f>
        <v>#REF!</v>
      </c>
      <c r="G80" s="8"/>
      <c r="H80" s="34"/>
      <c r="I80" s="35"/>
      <c r="J80" t="s">
        <v>40</v>
      </c>
      <c r="K80" s="36">
        <f t="shared" si="1"/>
        <v>0</v>
      </c>
    </row>
    <row r="81" spans="2:11" ht="12.75">
      <c r="B81" s="33">
        <v>143</v>
      </c>
      <c r="C81" s="8">
        <v>5</v>
      </c>
      <c r="D81" s="8" t="s">
        <v>134</v>
      </c>
      <c r="E81" s="26" t="s">
        <v>82</v>
      </c>
      <c r="F81" s="14" t="e">
        <f>#REF!+#REF!+#REF!+#REF!+#REF!+#REF!+#REF!+#REF!+#REF!+#REF!</f>
        <v>#REF!</v>
      </c>
      <c r="G81" s="8"/>
      <c r="H81" s="34"/>
      <c r="I81" s="35"/>
      <c r="J81" t="s">
        <v>40</v>
      </c>
      <c r="K81" s="36">
        <f t="shared" si="1"/>
        <v>0</v>
      </c>
    </row>
    <row r="82" spans="2:11" ht="12.75">
      <c r="B82" s="33">
        <v>180</v>
      </c>
      <c r="C82" s="8">
        <v>25</v>
      </c>
      <c r="D82" s="8" t="s">
        <v>135</v>
      </c>
      <c r="E82" s="26" t="s">
        <v>94</v>
      </c>
      <c r="F82" s="14" t="e">
        <f>#REF!+#REF!+#REF!+#REF!+#REF!+#REF!+#REF!+#REF!+#REF!+#REF!</f>
        <v>#REF!</v>
      </c>
      <c r="G82" s="8"/>
      <c r="H82" s="34"/>
      <c r="I82" s="35"/>
      <c r="J82" t="s">
        <v>43</v>
      </c>
      <c r="K82" s="36">
        <f t="shared" si="1"/>
        <v>0</v>
      </c>
    </row>
    <row r="83" spans="2:11" ht="12.75">
      <c r="B83" s="33">
        <v>38</v>
      </c>
      <c r="C83" s="8">
        <v>4</v>
      </c>
      <c r="D83" s="8" t="s">
        <v>136</v>
      </c>
      <c r="E83" s="30" t="s">
        <v>56</v>
      </c>
      <c r="F83" s="14" t="e">
        <f>#REF!+#REF!+#REF!+#REF!+#REF!+#REF!+#REF!+#REF!+#REF!+#REF!</f>
        <v>#REF!</v>
      </c>
      <c r="G83" s="8"/>
      <c r="H83" s="34"/>
      <c r="I83" s="35"/>
      <c r="J83" t="s">
        <v>40</v>
      </c>
      <c r="K83" s="36">
        <f t="shared" si="1"/>
        <v>0</v>
      </c>
    </row>
    <row r="84" spans="2:11" ht="12.75">
      <c r="B84" s="33">
        <v>52</v>
      </c>
      <c r="C84" s="8">
        <v>16</v>
      </c>
      <c r="D84" s="38" t="s">
        <v>137</v>
      </c>
      <c r="E84" s="30" t="s">
        <v>49</v>
      </c>
      <c r="F84" s="14" t="e">
        <f>#REF!+#REF!+#REF!+#REF!+#REF!+#REF!+#REF!+#REF!+#REF!+#REF!</f>
        <v>#REF!</v>
      </c>
      <c r="G84" s="8"/>
      <c r="H84" s="34"/>
      <c r="I84" s="35"/>
      <c r="J84" t="s">
        <v>43</v>
      </c>
      <c r="K84" s="36">
        <f t="shared" si="1"/>
        <v>0</v>
      </c>
    </row>
    <row r="85" spans="2:11" ht="12.75">
      <c r="B85" s="33">
        <v>68</v>
      </c>
      <c r="C85" s="8"/>
      <c r="D85" s="16" t="s">
        <v>138</v>
      </c>
      <c r="E85" s="26" t="s">
        <v>49</v>
      </c>
      <c r="F85" s="14" t="e">
        <f>#REF!+#REF!+#REF!+#REF!+#REF!+#REF!+#REF!+#REF!+#REF!+#REF!</f>
        <v>#REF!</v>
      </c>
      <c r="G85" s="8"/>
      <c r="H85" s="34"/>
      <c r="I85" s="35"/>
      <c r="J85" t="s">
        <v>43</v>
      </c>
      <c r="K85" s="36">
        <f t="shared" si="1"/>
        <v>0</v>
      </c>
    </row>
    <row r="86" spans="2:11" ht="12.75">
      <c r="B86" s="33">
        <v>73</v>
      </c>
      <c r="C86" s="8"/>
      <c r="D86" s="8" t="s">
        <v>139</v>
      </c>
      <c r="E86" s="30" t="s">
        <v>42</v>
      </c>
      <c r="F86" s="14" t="e">
        <f>#REF!+#REF!+#REF!+#REF!+#REF!+#REF!+#REF!+#REF!+#REF!+#REF!</f>
        <v>#REF!</v>
      </c>
      <c r="G86" s="8"/>
      <c r="H86" s="34"/>
      <c r="I86" s="35"/>
      <c r="J86" t="s">
        <v>43</v>
      </c>
      <c r="K86" s="36">
        <f t="shared" si="1"/>
        <v>0</v>
      </c>
    </row>
    <row r="87" spans="2:11" ht="12.75">
      <c r="B87" s="33">
        <v>80</v>
      </c>
      <c r="C87" s="8">
        <v>5</v>
      </c>
      <c r="D87" s="8" t="s">
        <v>140</v>
      </c>
      <c r="E87" s="30" t="s">
        <v>42</v>
      </c>
      <c r="F87" s="14" t="e">
        <f>#REF!+#REF!+#REF!+#REF!+#REF!+#REF!+#REF!+#REF!+#REF!+#REF!</f>
        <v>#REF!</v>
      </c>
      <c r="G87" s="8"/>
      <c r="H87" s="34"/>
      <c r="I87" s="35"/>
      <c r="J87" t="s">
        <v>43</v>
      </c>
      <c r="K87" s="36">
        <f t="shared" si="1"/>
        <v>0</v>
      </c>
    </row>
    <row r="88" spans="2:11" ht="12.75">
      <c r="B88" s="33">
        <v>112</v>
      </c>
      <c r="C88" s="8">
        <v>15</v>
      </c>
      <c r="D88" s="8" t="s">
        <v>141</v>
      </c>
      <c r="E88" s="26" t="s">
        <v>54</v>
      </c>
      <c r="F88" s="14" t="e">
        <f>1!D16+#REF!+#REF!+#REF!+#REF!+#REF!+#REF!+#REF!+#REF!+#REF!+#REF!</f>
        <v>#REF!</v>
      </c>
      <c r="G88" s="8"/>
      <c r="H88" s="34"/>
      <c r="I88" s="35"/>
      <c r="J88" t="s">
        <v>40</v>
      </c>
      <c r="K88" s="36">
        <f t="shared" si="1"/>
        <v>0</v>
      </c>
    </row>
    <row r="89" spans="2:11" ht="12.75">
      <c r="B89" s="33">
        <v>126</v>
      </c>
      <c r="C89" s="8">
        <v>9</v>
      </c>
      <c r="D89" s="8" t="s">
        <v>142</v>
      </c>
      <c r="E89" s="30" t="s">
        <v>54</v>
      </c>
      <c r="F89" s="14" t="e">
        <f>1!D30+#REF!+#REF!+#REF!+#REF!+#REF!+#REF!+#REF!+#REF!+#REF!+#REF!</f>
        <v>#REF!</v>
      </c>
      <c r="G89" s="8"/>
      <c r="H89" s="34"/>
      <c r="I89" s="35"/>
      <c r="J89" t="s">
        <v>40</v>
      </c>
      <c r="K89" s="36">
        <f t="shared" si="1"/>
        <v>0</v>
      </c>
    </row>
    <row r="90" spans="2:11" ht="12.75">
      <c r="B90" s="33">
        <v>131</v>
      </c>
      <c r="C90" s="8"/>
      <c r="D90" s="8" t="s">
        <v>143</v>
      </c>
      <c r="E90" s="30" t="s">
        <v>54</v>
      </c>
      <c r="F90" s="14" t="e">
        <f>1!D35+#REF!+#REF!+#REF!+#REF!+#REF!+#REF!+#REF!+#REF!+#REF!+#REF!</f>
        <v>#REF!</v>
      </c>
      <c r="G90" s="8"/>
      <c r="H90" s="34"/>
      <c r="I90" s="35"/>
      <c r="J90" t="s">
        <v>40</v>
      </c>
      <c r="K90" s="36">
        <f t="shared" si="1"/>
        <v>0</v>
      </c>
    </row>
    <row r="91" spans="2:11" ht="12.75">
      <c r="B91" s="33">
        <v>136</v>
      </c>
      <c r="C91" s="8">
        <v>6</v>
      </c>
      <c r="D91" s="8" t="s">
        <v>144</v>
      </c>
      <c r="E91" s="30" t="s">
        <v>82</v>
      </c>
      <c r="F91" s="14" t="e">
        <f>#REF!+#REF!+#REF!+#REF!+#REF!+#REF!+#REF!+#REF!+#REF!+#REF!</f>
        <v>#REF!</v>
      </c>
      <c r="G91" s="8"/>
      <c r="H91" s="34"/>
      <c r="I91" s="35"/>
      <c r="J91" t="s">
        <v>40</v>
      </c>
      <c r="K91" s="36">
        <f t="shared" si="1"/>
        <v>0</v>
      </c>
    </row>
    <row r="92" spans="2:11" ht="12.75">
      <c r="B92" s="33">
        <v>148</v>
      </c>
      <c r="C92" s="8">
        <v>18</v>
      </c>
      <c r="D92" s="16" t="s">
        <v>145</v>
      </c>
      <c r="E92" s="26" t="s">
        <v>82</v>
      </c>
      <c r="F92" s="14" t="e">
        <f>#REF!+#REF!+#REF!+#REF!+#REF!+#REF!+#REF!+#REF!+#REF!+#REF!</f>
        <v>#REF!</v>
      </c>
      <c r="G92" s="8"/>
      <c r="H92" s="34"/>
      <c r="I92" s="35"/>
      <c r="J92" t="s">
        <v>40</v>
      </c>
      <c r="K92" s="36">
        <f t="shared" si="1"/>
        <v>0</v>
      </c>
    </row>
    <row r="93" spans="2:11" ht="12.75">
      <c r="B93" s="33">
        <v>164</v>
      </c>
      <c r="C93" s="8">
        <v>12</v>
      </c>
      <c r="D93" s="8" t="s">
        <v>146</v>
      </c>
      <c r="E93" s="30" t="s">
        <v>39</v>
      </c>
      <c r="F93" s="14" t="e">
        <f>#REF!+#REF!+#REF!+#REF!+#REF!+#REF!+#REF!+#REF!+#REF!+#REF!+#REF!</f>
        <v>#REF!</v>
      </c>
      <c r="G93" s="8"/>
      <c r="H93" s="34"/>
      <c r="I93" s="35"/>
      <c r="J93" t="s">
        <v>40</v>
      </c>
      <c r="K93" s="36">
        <f t="shared" si="1"/>
        <v>0</v>
      </c>
    </row>
    <row r="94" spans="2:11" ht="12.75">
      <c r="B94" s="33">
        <v>172</v>
      </c>
      <c r="C94" s="8">
        <v>12</v>
      </c>
      <c r="D94" s="8" t="s">
        <v>147</v>
      </c>
      <c r="E94" s="30" t="s">
        <v>51</v>
      </c>
      <c r="F94" s="14" t="e">
        <f>#REF!+#REF!+#REF!+#REF!+#REF!+#REF!+#REF!+#REF!+#REF!+#REF!</f>
        <v>#REF!</v>
      </c>
      <c r="G94" s="8"/>
      <c r="H94" s="34"/>
      <c r="I94" s="35"/>
      <c r="J94" t="s">
        <v>40</v>
      </c>
      <c r="K94" s="36">
        <f t="shared" si="1"/>
        <v>0</v>
      </c>
    </row>
    <row r="95" spans="2:11" ht="12.75">
      <c r="B95" s="33">
        <v>201</v>
      </c>
      <c r="C95" s="8">
        <v>19</v>
      </c>
      <c r="D95" s="8" t="s">
        <v>148</v>
      </c>
      <c r="E95" s="30" t="s">
        <v>59</v>
      </c>
      <c r="F95" s="14" t="e">
        <f>#REF!+#REF!+#REF!+#REF!+#REF!+#REF!+#REF!+#REF!+#REF!+#REF!</f>
        <v>#REF!</v>
      </c>
      <c r="G95" s="8"/>
      <c r="H95" s="34"/>
      <c r="I95" s="35"/>
      <c r="J95" t="s">
        <v>43</v>
      </c>
      <c r="K95" s="36">
        <f t="shared" si="1"/>
        <v>0</v>
      </c>
    </row>
    <row r="96" spans="2:11" ht="12.75">
      <c r="B96" s="33">
        <v>202</v>
      </c>
      <c r="C96" s="8">
        <v>10</v>
      </c>
      <c r="D96" s="8" t="s">
        <v>149</v>
      </c>
      <c r="E96" s="30" t="s">
        <v>59</v>
      </c>
      <c r="F96" s="14" t="e">
        <f>#REF!+#REF!+#REF!+#REF!+#REF!+#REF!+#REF!+#REF!+#REF!+#REF!</f>
        <v>#REF!</v>
      </c>
      <c r="G96" s="8"/>
      <c r="H96" s="34"/>
      <c r="I96" s="35"/>
      <c r="J96" t="s">
        <v>43</v>
      </c>
      <c r="K96" s="36">
        <f t="shared" si="1"/>
        <v>0</v>
      </c>
    </row>
    <row r="97" spans="2:11" ht="12.75">
      <c r="B97" s="33">
        <v>215</v>
      </c>
      <c r="C97" s="8">
        <v>11</v>
      </c>
      <c r="D97" s="8" t="s">
        <v>150</v>
      </c>
      <c r="E97" s="30" t="s">
        <v>59</v>
      </c>
      <c r="F97" s="14" t="e">
        <f>#REF!+#REF!+#REF!+#REF!+#REF!+#REF!+#REF!+#REF!+#REF!+#REF!</f>
        <v>#REF!</v>
      </c>
      <c r="G97" s="8"/>
      <c r="H97" s="34"/>
      <c r="I97" s="35"/>
      <c r="J97" t="s">
        <v>43</v>
      </c>
      <c r="K97" s="36">
        <f t="shared" si="1"/>
        <v>0</v>
      </c>
    </row>
    <row r="98" spans="2:11" ht="12.75">
      <c r="B98" s="33">
        <v>225</v>
      </c>
      <c r="C98" s="8">
        <v>89</v>
      </c>
      <c r="D98" s="8" t="s">
        <v>151</v>
      </c>
      <c r="E98" s="30" t="s">
        <v>89</v>
      </c>
      <c r="F98" s="14" t="e">
        <f>#REF!+#REF!+#REF!+#REF!+#REF!+#REF!+#REF!+#REF!+#REF!+#REF!</f>
        <v>#REF!</v>
      </c>
      <c r="G98" s="8"/>
      <c r="H98" s="34"/>
      <c r="I98" s="35"/>
      <c r="J98" t="s">
        <v>43</v>
      </c>
      <c r="K98" s="36">
        <f t="shared" si="1"/>
        <v>0</v>
      </c>
    </row>
    <row r="99" spans="2:11" ht="12.75">
      <c r="B99" s="33">
        <v>227</v>
      </c>
      <c r="C99" s="8">
        <v>27</v>
      </c>
      <c r="D99" s="8" t="s">
        <v>152</v>
      </c>
      <c r="E99" s="30" t="s">
        <v>89</v>
      </c>
      <c r="F99" s="14" t="e">
        <f>#REF!+#REF!+#REF!+#REF!+#REF!+#REF!+#REF!+#REF!+#REF!+#REF!</f>
        <v>#REF!</v>
      </c>
      <c r="G99" s="8"/>
      <c r="H99" s="34"/>
      <c r="I99" s="35"/>
      <c r="J99" t="s">
        <v>43</v>
      </c>
      <c r="K99" s="36">
        <f t="shared" si="1"/>
        <v>0</v>
      </c>
    </row>
    <row r="100" spans="2:11" ht="12.75">
      <c r="B100" s="33">
        <v>249</v>
      </c>
      <c r="C100" s="8">
        <v>85</v>
      </c>
      <c r="D100" s="8" t="s">
        <v>153</v>
      </c>
      <c r="E100" s="30" t="s">
        <v>66</v>
      </c>
      <c r="F100" s="14" t="e">
        <f>#REF!+#REF!+#REF!+#REF!+#REF!+#REF!+#REF!+#REF!+#REF!+#REF!</f>
        <v>#REF!</v>
      </c>
      <c r="G100" s="8"/>
      <c r="H100" s="34"/>
      <c r="I100" s="35"/>
      <c r="J100" t="s">
        <v>43</v>
      </c>
      <c r="K100" s="36">
        <f t="shared" si="1"/>
        <v>0</v>
      </c>
    </row>
    <row r="101" spans="2:11" ht="12.75">
      <c r="B101" s="33">
        <v>260</v>
      </c>
      <c r="C101" s="8"/>
      <c r="D101" s="8" t="s">
        <v>154</v>
      </c>
      <c r="E101" s="30" t="s">
        <v>115</v>
      </c>
      <c r="F101" s="14" t="e">
        <f>#REF!+#REF!+#REF!+#REF!+#REF!+#REF!+#REF!+#REF!+#REF!+#REF!</f>
        <v>#REF!</v>
      </c>
      <c r="G101" s="8"/>
      <c r="H101" s="34"/>
      <c r="I101" s="35"/>
      <c r="J101" t="s">
        <v>43</v>
      </c>
      <c r="K101" s="36">
        <f t="shared" si="1"/>
        <v>0</v>
      </c>
    </row>
    <row r="102" spans="2:11" ht="12.75">
      <c r="B102" s="33">
        <v>8</v>
      </c>
      <c r="C102" s="8">
        <v>11</v>
      </c>
      <c r="D102" s="8" t="s">
        <v>155</v>
      </c>
      <c r="E102" s="26" t="s">
        <v>45</v>
      </c>
      <c r="F102" s="14" t="e">
        <f>#REF!+#REF!+#REF!+#REF!+#REF!+#REF!+#REF!+#REF!+#REF!+#REF!+#REF!</f>
        <v>#REF!</v>
      </c>
      <c r="G102" s="8"/>
      <c r="H102" s="34"/>
      <c r="I102" s="35"/>
      <c r="J102" t="s">
        <v>40</v>
      </c>
      <c r="K102" s="36">
        <f t="shared" si="1"/>
        <v>0</v>
      </c>
    </row>
    <row r="103" spans="2:11" ht="12.75">
      <c r="B103" s="33">
        <v>14</v>
      </c>
      <c r="C103" s="8">
        <v>16</v>
      </c>
      <c r="D103" s="8" t="s">
        <v>156</v>
      </c>
      <c r="E103" s="26" t="s">
        <v>45</v>
      </c>
      <c r="F103" s="14" t="e">
        <f>#REF!+#REF!+#REF!+#REF!+#REF!+#REF!+#REF!+#REF!+#REF!+#REF!+#REF!</f>
        <v>#REF!</v>
      </c>
      <c r="G103" s="8"/>
      <c r="H103" s="34"/>
      <c r="I103" s="35"/>
      <c r="J103" t="s">
        <v>40</v>
      </c>
      <c r="K103" s="36">
        <f t="shared" si="1"/>
        <v>0</v>
      </c>
    </row>
    <row r="104" spans="2:11" ht="12.75">
      <c r="B104" s="33">
        <v>15</v>
      </c>
      <c r="C104" s="8">
        <v>14</v>
      </c>
      <c r="D104" s="16" t="s">
        <v>157</v>
      </c>
      <c r="E104" s="26" t="s">
        <v>45</v>
      </c>
      <c r="F104" s="14" t="e">
        <f>#REF!+#REF!+#REF!+#REF!+#REF!+#REF!+#REF!+#REF!+#REF!+#REF!+#REF!</f>
        <v>#REF!</v>
      </c>
      <c r="G104" s="8"/>
      <c r="H104" s="34"/>
      <c r="I104" s="35"/>
      <c r="J104" t="s">
        <v>40</v>
      </c>
      <c r="K104" s="36">
        <f t="shared" si="1"/>
        <v>0</v>
      </c>
    </row>
    <row r="105" spans="2:11" ht="12.75">
      <c r="B105" s="33">
        <v>17</v>
      </c>
      <c r="C105" s="8">
        <v>6</v>
      </c>
      <c r="D105" s="8" t="s">
        <v>158</v>
      </c>
      <c r="E105" s="30" t="s">
        <v>45</v>
      </c>
      <c r="F105" s="14" t="e">
        <f>#REF!+#REF!+#REF!+#REF!+#REF!+#REF!+#REF!+#REF!+#REF!+#REF!+#REF!</f>
        <v>#REF!</v>
      </c>
      <c r="G105" s="8"/>
      <c r="H105" s="34"/>
      <c r="I105" s="35"/>
      <c r="J105" t="s">
        <v>40</v>
      </c>
      <c r="K105" s="36">
        <f t="shared" si="1"/>
        <v>0</v>
      </c>
    </row>
    <row r="106" spans="2:11" ht="12.75">
      <c r="B106" s="33">
        <v>21</v>
      </c>
      <c r="C106" s="8">
        <v>16</v>
      </c>
      <c r="D106" s="8" t="s">
        <v>159</v>
      </c>
      <c r="E106" s="30" t="s">
        <v>47</v>
      </c>
      <c r="F106" s="14" t="e">
        <f>1!J16+#REF!+#REF!+#REF!+#REF!+#REF!+#REF!+#REF!+#REF!+#REF!+#REF!</f>
        <v>#REF!</v>
      </c>
      <c r="G106" s="8"/>
      <c r="H106" s="34"/>
      <c r="I106" s="35"/>
      <c r="J106" t="s">
        <v>40</v>
      </c>
      <c r="K106" s="36">
        <f t="shared" si="1"/>
        <v>0</v>
      </c>
    </row>
    <row r="107" spans="2:11" ht="12.75">
      <c r="B107" s="33">
        <v>42</v>
      </c>
      <c r="C107" s="8">
        <v>2</v>
      </c>
      <c r="D107" s="8" t="s">
        <v>160</v>
      </c>
      <c r="E107" s="30" t="s">
        <v>56</v>
      </c>
      <c r="F107" s="14" t="e">
        <f>#REF!+#REF!+#REF!+#REF!+#REF!+#REF!+#REF!+#REF!+#REF!+#REF!</f>
        <v>#REF!</v>
      </c>
      <c r="G107" s="8"/>
      <c r="H107" s="34"/>
      <c r="I107" s="35"/>
      <c r="J107" t="s">
        <v>40</v>
      </c>
      <c r="K107" s="36">
        <f t="shared" si="1"/>
        <v>0</v>
      </c>
    </row>
    <row r="108" spans="2:11" ht="12.75">
      <c r="B108" s="33">
        <v>54</v>
      </c>
      <c r="C108" s="8">
        <v>10</v>
      </c>
      <c r="D108" s="12" t="s">
        <v>161</v>
      </c>
      <c r="E108" s="30" t="s">
        <v>49</v>
      </c>
      <c r="F108" s="14" t="e">
        <f>#REF!+#REF!+#REF!+#REF!+#REF!+#REF!+#REF!+#REF!+#REF!+#REF!</f>
        <v>#REF!</v>
      </c>
      <c r="G108" s="8"/>
      <c r="H108" s="34"/>
      <c r="I108" s="35"/>
      <c r="J108" t="s">
        <v>43</v>
      </c>
      <c r="K108" s="36">
        <f t="shared" si="1"/>
        <v>0</v>
      </c>
    </row>
    <row r="109" spans="2:11" ht="12.75">
      <c r="B109" s="33">
        <v>74</v>
      </c>
      <c r="C109" s="8"/>
      <c r="D109" s="8" t="s">
        <v>162</v>
      </c>
      <c r="E109" s="30" t="s">
        <v>42</v>
      </c>
      <c r="F109" s="14" t="e">
        <f>#REF!+#REF!+#REF!+#REF!+#REF!+#REF!+#REF!+#REF!+#REF!+#REF!</f>
        <v>#REF!</v>
      </c>
      <c r="G109" s="8"/>
      <c r="H109" s="34"/>
      <c r="I109" s="35"/>
      <c r="J109" t="s">
        <v>43</v>
      </c>
      <c r="K109" s="36">
        <f t="shared" si="1"/>
        <v>0</v>
      </c>
    </row>
    <row r="110" spans="2:11" ht="12.75">
      <c r="B110" s="33">
        <v>85</v>
      </c>
      <c r="C110" s="8"/>
      <c r="D110" s="8" t="s">
        <v>163</v>
      </c>
      <c r="E110" s="30" t="s">
        <v>42</v>
      </c>
      <c r="F110" s="14" t="e">
        <f>#REF!+#REF!+#REF!+#REF!+#REF!+#REF!+#REF!+#REF!+#REF!+#REF!</f>
        <v>#REF!</v>
      </c>
      <c r="G110" s="8"/>
      <c r="H110" s="34"/>
      <c r="I110" s="35"/>
      <c r="J110" t="s">
        <v>43</v>
      </c>
      <c r="K110" s="36">
        <f t="shared" si="1"/>
        <v>0</v>
      </c>
    </row>
    <row r="111" spans="2:11" ht="12.75">
      <c r="B111" s="33">
        <v>99</v>
      </c>
      <c r="C111" s="8">
        <v>14</v>
      </c>
      <c r="D111" s="8" t="s">
        <v>164</v>
      </c>
      <c r="E111" s="30" t="s">
        <v>61</v>
      </c>
      <c r="F111" s="14" t="e">
        <f>#REF!+#REF!+#REF!+#REF!+#REF!+#REF!+#REF!+#REF!+#REF!+#REF!</f>
        <v>#REF!</v>
      </c>
      <c r="G111" s="8"/>
      <c r="H111" s="34"/>
      <c r="I111" s="35"/>
      <c r="J111" t="s">
        <v>40</v>
      </c>
      <c r="K111" s="36">
        <f aca="true" t="shared" si="2" ref="K111:K174">IF(J111="",1,0)</f>
        <v>0</v>
      </c>
    </row>
    <row r="112" spans="2:11" ht="12.75">
      <c r="B112" s="33">
        <v>101</v>
      </c>
      <c r="C112" s="8">
        <v>23</v>
      </c>
      <c r="D112" s="8" t="s">
        <v>165</v>
      </c>
      <c r="E112" s="30" t="s">
        <v>61</v>
      </c>
      <c r="F112" s="14" t="e">
        <f>#REF!+#REF!+#REF!+#REF!+#REF!+#REF!+#REF!+#REF!+#REF!+#REF!</f>
        <v>#REF!</v>
      </c>
      <c r="G112" s="8"/>
      <c r="H112" s="34"/>
      <c r="I112" s="35"/>
      <c r="J112" t="s">
        <v>40</v>
      </c>
      <c r="K112" s="36">
        <f t="shared" si="2"/>
        <v>0</v>
      </c>
    </row>
    <row r="113" spans="2:11" ht="12.75">
      <c r="B113" s="33">
        <v>106</v>
      </c>
      <c r="C113" s="8">
        <v>15</v>
      </c>
      <c r="D113" s="8" t="s">
        <v>166</v>
      </c>
      <c r="E113" s="26" t="s">
        <v>61</v>
      </c>
      <c r="F113" s="14" t="e">
        <f>#REF!+#REF!+#REF!+#REF!+#REF!+#REF!+#REF!+#REF!+#REF!+#REF!</f>
        <v>#REF!</v>
      </c>
      <c r="G113" s="8"/>
      <c r="H113" s="34"/>
      <c r="I113" s="35"/>
      <c r="J113" t="s">
        <v>40</v>
      </c>
      <c r="K113" s="36">
        <f t="shared" si="2"/>
        <v>0</v>
      </c>
    </row>
    <row r="114" spans="2:11" ht="12.75">
      <c r="B114" s="33">
        <v>110</v>
      </c>
      <c r="C114" s="8">
        <v>77</v>
      </c>
      <c r="D114" s="8" t="s">
        <v>167</v>
      </c>
      <c r="E114" s="26" t="s">
        <v>54</v>
      </c>
      <c r="F114" s="14" t="e">
        <f>1!D14+#REF!+#REF!+#REF!+#REF!+#REF!+#REF!+#REF!+#REF!+#REF!+#REF!</f>
        <v>#REF!</v>
      </c>
      <c r="G114" s="8"/>
      <c r="H114" s="34"/>
      <c r="I114" s="35"/>
      <c r="J114" t="s">
        <v>40</v>
      </c>
      <c r="K114" s="36">
        <f t="shared" si="2"/>
        <v>0</v>
      </c>
    </row>
    <row r="115" spans="2:11" ht="12.75">
      <c r="B115" s="33">
        <v>122</v>
      </c>
      <c r="C115" s="8"/>
      <c r="D115" s="8" t="s">
        <v>168</v>
      </c>
      <c r="E115" s="26" t="s">
        <v>54</v>
      </c>
      <c r="F115" s="14" t="e">
        <f>1!D26+#REF!+#REF!+#REF!+#REF!+#REF!+#REF!+#REF!+#REF!+#REF!+#REF!</f>
        <v>#REF!</v>
      </c>
      <c r="G115" s="8"/>
      <c r="H115" s="34"/>
      <c r="I115" s="35"/>
      <c r="J115" t="s">
        <v>40</v>
      </c>
      <c r="K115" s="36">
        <f t="shared" si="2"/>
        <v>0</v>
      </c>
    </row>
    <row r="116" spans="2:11" ht="12.75">
      <c r="B116" s="33">
        <v>144</v>
      </c>
      <c r="C116" s="8">
        <v>7</v>
      </c>
      <c r="D116" s="8" t="s">
        <v>169</v>
      </c>
      <c r="E116" s="26" t="s">
        <v>82</v>
      </c>
      <c r="F116" s="14" t="e">
        <f>#REF!+#REF!+#REF!+#REF!+#REF!+#REF!+#REF!+#REF!+#REF!+#REF!</f>
        <v>#REF!</v>
      </c>
      <c r="G116" s="8"/>
      <c r="H116" s="34"/>
      <c r="I116" s="35"/>
      <c r="J116" t="s">
        <v>40</v>
      </c>
      <c r="K116" s="36">
        <f t="shared" si="2"/>
        <v>0</v>
      </c>
    </row>
    <row r="117" spans="2:11" ht="12.75">
      <c r="B117" s="33">
        <v>151</v>
      </c>
      <c r="C117" s="8">
        <v>9</v>
      </c>
      <c r="D117" s="8" t="s">
        <v>170</v>
      </c>
      <c r="E117" s="26" t="s">
        <v>39</v>
      </c>
      <c r="F117" s="14" t="e">
        <f>#REF!+#REF!+#REF!+#REF!+#REF!+#REF!+#REF!+#REF!+#REF!+#REF!+#REF!</f>
        <v>#REF!</v>
      </c>
      <c r="G117" s="8"/>
      <c r="H117" s="34"/>
      <c r="I117" s="35"/>
      <c r="J117" t="s">
        <v>40</v>
      </c>
      <c r="K117" s="36">
        <f t="shared" si="2"/>
        <v>0</v>
      </c>
    </row>
    <row r="118" spans="2:11" ht="12.75">
      <c r="B118" s="33">
        <v>173</v>
      </c>
      <c r="C118" s="8">
        <v>22</v>
      </c>
      <c r="D118" s="8" t="s">
        <v>171</v>
      </c>
      <c r="E118" s="30" t="s">
        <v>51</v>
      </c>
      <c r="F118" s="14" t="e">
        <f>#REF!+#REF!+#REF!+#REF!+#REF!+#REF!+#REF!+#REF!+#REF!+#REF!</f>
        <v>#REF!</v>
      </c>
      <c r="G118" s="8"/>
      <c r="H118" s="34"/>
      <c r="I118" s="35"/>
      <c r="J118" t="s">
        <v>40</v>
      </c>
      <c r="K118" s="36">
        <f t="shared" si="2"/>
        <v>0</v>
      </c>
    </row>
    <row r="119" spans="2:11" ht="12.75">
      <c r="B119" s="33">
        <v>178</v>
      </c>
      <c r="C119" s="8">
        <v>32</v>
      </c>
      <c r="D119" s="8" t="s">
        <v>172</v>
      </c>
      <c r="E119" s="30" t="s">
        <v>51</v>
      </c>
      <c r="F119" s="14" t="e">
        <f>#REF!+#REF!+#REF!+#REF!+#REF!+#REF!+#REF!+#REF!+#REF!+#REF!</f>
        <v>#REF!</v>
      </c>
      <c r="G119" s="8"/>
      <c r="H119" s="34"/>
      <c r="I119" s="35"/>
      <c r="J119" t="s">
        <v>40</v>
      </c>
      <c r="K119" s="36">
        <f t="shared" si="2"/>
        <v>0</v>
      </c>
    </row>
    <row r="120" spans="2:11" ht="12.75">
      <c r="B120" s="33">
        <v>191</v>
      </c>
      <c r="C120" s="8">
        <v>6</v>
      </c>
      <c r="D120" s="8" t="s">
        <v>173</v>
      </c>
      <c r="E120" s="30" t="s">
        <v>94</v>
      </c>
      <c r="F120" s="14" t="e">
        <f>#REF!+#REF!+#REF!+#REF!+#REF!+#REF!+#REF!+#REF!+#REF!+#REF!</f>
        <v>#REF!</v>
      </c>
      <c r="G120" s="8"/>
      <c r="H120" s="34"/>
      <c r="I120" s="35"/>
      <c r="J120" t="s">
        <v>43</v>
      </c>
      <c r="K120" s="36">
        <f t="shared" si="2"/>
        <v>0</v>
      </c>
    </row>
    <row r="121" spans="2:11" ht="12.75">
      <c r="B121" s="33">
        <v>200</v>
      </c>
      <c r="C121" s="8">
        <v>27</v>
      </c>
      <c r="D121" s="8" t="s">
        <v>174</v>
      </c>
      <c r="E121" s="30" t="s">
        <v>59</v>
      </c>
      <c r="F121" s="14" t="e">
        <f>#REF!+#REF!+#REF!+#REF!+#REF!+#REF!+#REF!+#REF!+#REF!+#REF!</f>
        <v>#REF!</v>
      </c>
      <c r="G121" s="8"/>
      <c r="H121" s="34"/>
      <c r="I121" s="35"/>
      <c r="J121" t="s">
        <v>43</v>
      </c>
      <c r="K121" s="36">
        <f t="shared" si="2"/>
        <v>0</v>
      </c>
    </row>
    <row r="122" spans="2:11" ht="12.75">
      <c r="B122" s="33">
        <v>204</v>
      </c>
      <c r="C122" s="8">
        <v>24</v>
      </c>
      <c r="D122" s="8" t="s">
        <v>175</v>
      </c>
      <c r="E122" s="30" t="s">
        <v>59</v>
      </c>
      <c r="F122" s="14" t="e">
        <f>#REF!+#REF!+#REF!+#REF!+#REF!+#REF!+#REF!+#REF!+#REF!+#REF!</f>
        <v>#REF!</v>
      </c>
      <c r="G122" s="8"/>
      <c r="H122" s="34"/>
      <c r="I122" s="35"/>
      <c r="J122" t="s">
        <v>43</v>
      </c>
      <c r="K122" s="36">
        <f t="shared" si="2"/>
        <v>0</v>
      </c>
    </row>
    <row r="123" spans="2:11" ht="12.75">
      <c r="B123" s="33">
        <v>223</v>
      </c>
      <c r="C123" s="8">
        <v>24</v>
      </c>
      <c r="D123" s="8" t="s">
        <v>176</v>
      </c>
      <c r="E123" s="30" t="s">
        <v>89</v>
      </c>
      <c r="F123" s="14" t="e">
        <f>#REF!+#REF!+#REF!+#REF!+#REF!+#REF!+#REF!+#REF!+#REF!+#REF!</f>
        <v>#REF!</v>
      </c>
      <c r="G123" s="8"/>
      <c r="H123" s="34"/>
      <c r="I123" s="35"/>
      <c r="J123" t="s">
        <v>43</v>
      </c>
      <c r="K123" s="36">
        <f t="shared" si="2"/>
        <v>0</v>
      </c>
    </row>
    <row r="124" spans="2:11" ht="12.75">
      <c r="B124" s="33">
        <v>229</v>
      </c>
      <c r="C124" s="8">
        <v>80</v>
      </c>
      <c r="D124" s="8" t="s">
        <v>177</v>
      </c>
      <c r="E124" s="30" t="s">
        <v>89</v>
      </c>
      <c r="F124" s="14" t="e">
        <f>#REF!+#REF!+#REF!+#REF!+#REF!+#REF!+#REF!+#REF!+#REF!+#REF!</f>
        <v>#REF!</v>
      </c>
      <c r="G124" s="8"/>
      <c r="H124" s="34"/>
      <c r="I124" s="35"/>
      <c r="J124" t="s">
        <v>43</v>
      </c>
      <c r="K124" s="36">
        <f t="shared" si="2"/>
        <v>0</v>
      </c>
    </row>
    <row r="125" spans="2:11" ht="12.75">
      <c r="B125" s="33">
        <v>241</v>
      </c>
      <c r="C125" s="8">
        <v>9</v>
      </c>
      <c r="D125" s="8" t="s">
        <v>178</v>
      </c>
      <c r="E125" s="30" t="s">
        <v>66</v>
      </c>
      <c r="F125" s="14" t="e">
        <f>#REF!+#REF!+#REF!+#REF!+#REF!+#REF!+#REF!+#REF!+#REF!+#REF!</f>
        <v>#REF!</v>
      </c>
      <c r="G125" s="8"/>
      <c r="H125" s="34"/>
      <c r="I125" s="35"/>
      <c r="J125" t="s">
        <v>43</v>
      </c>
      <c r="K125" s="36">
        <f t="shared" si="2"/>
        <v>0</v>
      </c>
    </row>
    <row r="126" spans="2:11" ht="12.75">
      <c r="B126" s="33">
        <v>243</v>
      </c>
      <c r="C126" s="8">
        <v>88</v>
      </c>
      <c r="D126" s="8" t="s">
        <v>179</v>
      </c>
      <c r="E126" s="30" t="s">
        <v>66</v>
      </c>
      <c r="F126" s="14" t="e">
        <f>#REF!+#REF!+#REF!+#REF!+#REF!+#REF!+#REF!+#REF!+#REF!+#REF!</f>
        <v>#REF!</v>
      </c>
      <c r="G126" s="8"/>
      <c r="H126" s="34"/>
      <c r="I126" s="35"/>
      <c r="J126" t="s">
        <v>43</v>
      </c>
      <c r="K126" s="36">
        <f t="shared" si="2"/>
        <v>0</v>
      </c>
    </row>
    <row r="127" spans="2:11" ht="12.75">
      <c r="B127" s="33">
        <v>255</v>
      </c>
      <c r="C127" s="8">
        <v>30</v>
      </c>
      <c r="D127" s="8" t="s">
        <v>180</v>
      </c>
      <c r="E127" s="30" t="s">
        <v>115</v>
      </c>
      <c r="F127" s="14" t="e">
        <f>#REF!+#REF!+#REF!+#REF!+#REF!+#REF!+#REF!+#REF!+#REF!+#REF!</f>
        <v>#REF!</v>
      </c>
      <c r="G127" s="8"/>
      <c r="H127" s="34"/>
      <c r="I127" s="35"/>
      <c r="J127" t="s">
        <v>43</v>
      </c>
      <c r="K127" s="36">
        <f t="shared" si="2"/>
        <v>0</v>
      </c>
    </row>
    <row r="128" spans="2:11" ht="12.75">
      <c r="B128" s="33">
        <v>264</v>
      </c>
      <c r="C128" s="8"/>
      <c r="D128" s="8" t="s">
        <v>181</v>
      </c>
      <c r="E128" s="30" t="s">
        <v>115</v>
      </c>
      <c r="F128" s="14" t="e">
        <f>#REF!+#REF!+#REF!+#REF!+#REF!+#REF!+#REF!+#REF!+#REF!+#REF!</f>
        <v>#REF!</v>
      </c>
      <c r="G128" s="8"/>
      <c r="H128" s="34"/>
      <c r="I128" s="35"/>
      <c r="J128" t="s">
        <v>43</v>
      </c>
      <c r="K128" s="36">
        <f t="shared" si="2"/>
        <v>0</v>
      </c>
    </row>
    <row r="129" spans="2:11" ht="12.75">
      <c r="B129" s="33">
        <v>11</v>
      </c>
      <c r="C129" s="8">
        <v>9</v>
      </c>
      <c r="D129" s="12" t="s">
        <v>182</v>
      </c>
      <c r="E129" s="26" t="s">
        <v>45</v>
      </c>
      <c r="F129" s="14" t="e">
        <f>#REF!+#REF!+#REF!+#REF!+#REF!+#REF!+#REF!+#REF!+#REF!+#REF!+#REF!</f>
        <v>#REF!</v>
      </c>
      <c r="G129" s="8"/>
      <c r="H129" s="34"/>
      <c r="I129" s="35"/>
      <c r="J129" t="s">
        <v>40</v>
      </c>
      <c r="K129" s="36">
        <f t="shared" si="2"/>
        <v>0</v>
      </c>
    </row>
    <row r="130" spans="2:11" ht="12.75">
      <c r="B130" s="33">
        <v>25</v>
      </c>
      <c r="C130" s="8">
        <v>14</v>
      </c>
      <c r="D130" s="8" t="s">
        <v>183</v>
      </c>
      <c r="E130" s="30" t="s">
        <v>47</v>
      </c>
      <c r="F130" s="14" t="e">
        <f>1!J20+#REF!+#REF!+#REF!+#REF!+#REF!+#REF!+#REF!+#REF!+#REF!+#REF!</f>
        <v>#REF!</v>
      </c>
      <c r="G130" s="8"/>
      <c r="H130" s="34"/>
      <c r="I130" s="35"/>
      <c r="J130" t="s">
        <v>40</v>
      </c>
      <c r="K130" s="36">
        <f t="shared" si="2"/>
        <v>0</v>
      </c>
    </row>
    <row r="131" spans="2:11" ht="12.75">
      <c r="B131" s="33">
        <v>27</v>
      </c>
      <c r="C131" s="8">
        <v>18</v>
      </c>
      <c r="D131" s="8" t="s">
        <v>184</v>
      </c>
      <c r="E131" s="30" t="s">
        <v>47</v>
      </c>
      <c r="F131" s="14" t="e">
        <f>1!J22+#REF!+#REF!+#REF!+#REF!+#REF!+#REF!+#REF!+#REF!+#REF!+#REF!</f>
        <v>#REF!</v>
      </c>
      <c r="G131" s="8"/>
      <c r="H131" s="34"/>
      <c r="I131" s="35"/>
      <c r="J131" t="s">
        <v>40</v>
      </c>
      <c r="K131" s="36">
        <f t="shared" si="2"/>
        <v>0</v>
      </c>
    </row>
    <row r="132" spans="2:11" ht="12.75">
      <c r="B132" s="33">
        <v>29</v>
      </c>
      <c r="C132" s="8">
        <v>23</v>
      </c>
      <c r="D132" s="12" t="s">
        <v>185</v>
      </c>
      <c r="E132" s="30" t="s">
        <v>47</v>
      </c>
      <c r="F132" s="14" t="e">
        <f>1!J24+#REF!+#REF!+#REF!+#REF!+#REF!+#REF!+#REF!+#REF!+#REF!+#REF!</f>
        <v>#REF!</v>
      </c>
      <c r="G132" s="8"/>
      <c r="H132" s="34"/>
      <c r="I132" s="35"/>
      <c r="J132" t="s">
        <v>40</v>
      </c>
      <c r="K132" s="36">
        <f t="shared" si="2"/>
        <v>0</v>
      </c>
    </row>
    <row r="133" spans="2:11" ht="12.75">
      <c r="B133" s="33">
        <v>30</v>
      </c>
      <c r="C133" s="8"/>
      <c r="D133" s="8" t="s">
        <v>186</v>
      </c>
      <c r="E133" s="26" t="s">
        <v>47</v>
      </c>
      <c r="F133" s="14" t="e">
        <f>1!J25+#REF!+#REF!+#REF!+#REF!+#REF!+#REF!+#REF!+#REF!+#REF!+#REF!</f>
        <v>#REF!</v>
      </c>
      <c r="G133" s="8"/>
      <c r="H133" s="34"/>
      <c r="I133" s="35"/>
      <c r="J133" t="s">
        <v>40</v>
      </c>
      <c r="K133" s="36">
        <f t="shared" si="2"/>
        <v>0</v>
      </c>
    </row>
    <row r="134" spans="2:11" ht="12.75">
      <c r="B134" s="33">
        <v>33</v>
      </c>
      <c r="C134" s="8"/>
      <c r="D134" s="8" t="s">
        <v>187</v>
      </c>
      <c r="E134" s="30" t="s">
        <v>47</v>
      </c>
      <c r="F134" s="14" t="e">
        <f>1!J28+#REF!+#REF!+#REF!+#REF!+#REF!+#REF!+#REF!+#REF!+#REF!+#REF!</f>
        <v>#REF!</v>
      </c>
      <c r="G134" s="8"/>
      <c r="H134" s="34"/>
      <c r="I134" s="35"/>
      <c r="J134" t="s">
        <v>40</v>
      </c>
      <c r="K134" s="36">
        <f t="shared" si="2"/>
        <v>0</v>
      </c>
    </row>
    <row r="135" spans="2:11" ht="12.75">
      <c r="B135" s="33">
        <v>39</v>
      </c>
      <c r="C135" s="8">
        <v>3</v>
      </c>
      <c r="D135" s="8" t="s">
        <v>188</v>
      </c>
      <c r="E135" s="30" t="s">
        <v>56</v>
      </c>
      <c r="F135" s="14" t="e">
        <f>#REF!+#REF!+#REF!+#REF!+#REF!+#REF!+#REF!+#REF!+#REF!+#REF!</f>
        <v>#REF!</v>
      </c>
      <c r="G135" s="8"/>
      <c r="H135" s="34"/>
      <c r="I135" s="35"/>
      <c r="J135" t="s">
        <v>40</v>
      </c>
      <c r="K135" s="36">
        <f t="shared" si="2"/>
        <v>0</v>
      </c>
    </row>
    <row r="136" spans="2:11" ht="12.75">
      <c r="B136" s="33">
        <v>40</v>
      </c>
      <c r="C136" s="8">
        <v>10</v>
      </c>
      <c r="D136" s="8" t="s">
        <v>189</v>
      </c>
      <c r="E136" s="30" t="s">
        <v>56</v>
      </c>
      <c r="F136" s="14" t="e">
        <f>#REF!+#REF!+#REF!+#REF!+#REF!+#REF!+#REF!+#REF!+#REF!+#REF!</f>
        <v>#REF!</v>
      </c>
      <c r="G136" s="8"/>
      <c r="H136" s="34"/>
      <c r="I136" s="35"/>
      <c r="J136" t="s">
        <v>40</v>
      </c>
      <c r="K136" s="36">
        <f t="shared" si="2"/>
        <v>0</v>
      </c>
    </row>
    <row r="137" spans="2:11" ht="12.75">
      <c r="B137" s="33">
        <v>46</v>
      </c>
      <c r="C137" s="8">
        <v>14</v>
      </c>
      <c r="D137" s="8" t="s">
        <v>190</v>
      </c>
      <c r="E137" s="30" t="s">
        <v>56</v>
      </c>
      <c r="F137" s="14" t="e">
        <f>#REF!+#REF!+#REF!+#REF!+#REF!+#REF!+#REF!+#REF!+#REF!+#REF!</f>
        <v>#REF!</v>
      </c>
      <c r="G137" s="8"/>
      <c r="H137" s="34"/>
      <c r="I137" s="35"/>
      <c r="J137" t="s">
        <v>40</v>
      </c>
      <c r="K137" s="36">
        <f t="shared" si="2"/>
        <v>0</v>
      </c>
    </row>
    <row r="138" spans="2:11" ht="12.75">
      <c r="B138" s="33">
        <v>51</v>
      </c>
      <c r="C138" s="8">
        <v>15</v>
      </c>
      <c r="D138" s="8" t="s">
        <v>191</v>
      </c>
      <c r="E138" s="30" t="s">
        <v>49</v>
      </c>
      <c r="F138" s="14" t="e">
        <f>#REF!+#REF!+#REF!+#REF!+#REF!+#REF!+#REF!+#REF!+#REF!+#REF!</f>
        <v>#REF!</v>
      </c>
      <c r="G138" s="8"/>
      <c r="H138" s="34"/>
      <c r="I138" s="35"/>
      <c r="J138" t="s">
        <v>43</v>
      </c>
      <c r="K138" s="36">
        <f t="shared" si="2"/>
        <v>0</v>
      </c>
    </row>
    <row r="139" spans="2:11" ht="12.75">
      <c r="B139" s="33">
        <v>59</v>
      </c>
      <c r="C139" s="8">
        <v>9</v>
      </c>
      <c r="D139" s="8" t="s">
        <v>192</v>
      </c>
      <c r="E139" s="30" t="s">
        <v>49</v>
      </c>
      <c r="F139" s="14" t="e">
        <f>#REF!+#REF!+#REF!+#REF!+#REF!+#REF!+#REF!+#REF!+#REF!+#REF!</f>
        <v>#REF!</v>
      </c>
      <c r="G139" s="8"/>
      <c r="H139" s="34"/>
      <c r="I139" s="35"/>
      <c r="J139" t="s">
        <v>43</v>
      </c>
      <c r="K139" s="36">
        <f t="shared" si="2"/>
        <v>0</v>
      </c>
    </row>
    <row r="140" spans="2:11" ht="12.75">
      <c r="B140" s="33">
        <v>60</v>
      </c>
      <c r="C140" s="8">
        <v>4</v>
      </c>
      <c r="D140" s="8" t="s">
        <v>193</v>
      </c>
      <c r="E140" s="30" t="s">
        <v>49</v>
      </c>
      <c r="F140" s="14" t="e">
        <f>#REF!+#REF!+#REF!+#REF!+#REF!+#REF!+#REF!+#REF!+#REF!+#REF!</f>
        <v>#REF!</v>
      </c>
      <c r="G140" s="8"/>
      <c r="H140" s="34"/>
      <c r="I140" s="35"/>
      <c r="J140" t="s">
        <v>43</v>
      </c>
      <c r="K140" s="36">
        <f t="shared" si="2"/>
        <v>0</v>
      </c>
    </row>
    <row r="141" spans="2:11" ht="12.75">
      <c r="B141" s="33">
        <v>61</v>
      </c>
      <c r="C141" s="8">
        <v>14</v>
      </c>
      <c r="D141" s="16" t="s">
        <v>194</v>
      </c>
      <c r="E141" s="30" t="s">
        <v>49</v>
      </c>
      <c r="F141" s="14" t="e">
        <f>#REF!+#REF!+#REF!+#REF!+#REF!+#REF!+#REF!+#REF!+#REF!+#REF!</f>
        <v>#REF!</v>
      </c>
      <c r="G141" s="8"/>
      <c r="H141" s="34"/>
      <c r="I141" s="35"/>
      <c r="J141" t="s">
        <v>43</v>
      </c>
      <c r="K141" s="36">
        <f t="shared" si="2"/>
        <v>0</v>
      </c>
    </row>
    <row r="142" spans="2:11" ht="12.75">
      <c r="B142" s="33">
        <v>64</v>
      </c>
      <c r="C142" s="8">
        <v>13</v>
      </c>
      <c r="D142" s="8" t="s">
        <v>195</v>
      </c>
      <c r="E142" s="30" t="s">
        <v>49</v>
      </c>
      <c r="F142" s="14" t="e">
        <f>#REF!+#REF!+#REF!+#REF!+#REF!+#REF!+#REF!+#REF!+#REF!+#REF!</f>
        <v>#REF!</v>
      </c>
      <c r="G142" s="8"/>
      <c r="H142" s="34"/>
      <c r="I142" s="35"/>
      <c r="J142" t="s">
        <v>43</v>
      </c>
      <c r="K142" s="36">
        <f t="shared" si="2"/>
        <v>0</v>
      </c>
    </row>
    <row r="143" spans="2:11" ht="12.75">
      <c r="B143" s="33">
        <v>67</v>
      </c>
      <c r="C143" s="8"/>
      <c r="D143" s="8" t="s">
        <v>196</v>
      </c>
      <c r="E143" s="30" t="s">
        <v>49</v>
      </c>
      <c r="F143" s="14" t="e">
        <f>#REF!+#REF!+#REF!+#REF!+#REF!+#REF!+#REF!+#REF!+#REF!+#REF!</f>
        <v>#REF!</v>
      </c>
      <c r="G143" s="8"/>
      <c r="H143" s="34"/>
      <c r="I143" s="35"/>
      <c r="J143" t="s">
        <v>43</v>
      </c>
      <c r="K143" s="36">
        <f t="shared" si="2"/>
        <v>0</v>
      </c>
    </row>
    <row r="144" spans="2:11" ht="12.75">
      <c r="B144" s="33">
        <v>70</v>
      </c>
      <c r="C144" s="8">
        <v>15</v>
      </c>
      <c r="D144" s="8" t="s">
        <v>197</v>
      </c>
      <c r="E144" s="30" t="s">
        <v>42</v>
      </c>
      <c r="F144" s="14" t="e">
        <f>#REF!+#REF!+#REF!+#REF!+#REF!+#REF!+#REF!+#REF!+#REF!+#REF!</f>
        <v>#REF!</v>
      </c>
      <c r="G144" s="8"/>
      <c r="H144" s="34"/>
      <c r="I144" s="35"/>
      <c r="J144" t="s">
        <v>43</v>
      </c>
      <c r="K144" s="36">
        <f t="shared" si="2"/>
        <v>0</v>
      </c>
    </row>
    <row r="145" spans="2:11" ht="12.75">
      <c r="B145" s="33">
        <v>75</v>
      </c>
      <c r="C145" s="8">
        <v>7</v>
      </c>
      <c r="D145" s="16" t="s">
        <v>198</v>
      </c>
      <c r="E145" s="26" t="s">
        <v>42</v>
      </c>
      <c r="F145" s="14" t="e">
        <f>#REF!+#REF!+#REF!+#REF!+#REF!+#REF!+#REF!+#REF!+#REF!+#REF!</f>
        <v>#REF!</v>
      </c>
      <c r="G145" s="8"/>
      <c r="H145" s="34"/>
      <c r="I145" s="35"/>
      <c r="J145" t="s">
        <v>43</v>
      </c>
      <c r="K145" s="36">
        <f t="shared" si="2"/>
        <v>0</v>
      </c>
    </row>
    <row r="146" spans="2:11" ht="12.75">
      <c r="B146" s="33">
        <v>81</v>
      </c>
      <c r="C146" s="8">
        <v>16</v>
      </c>
      <c r="D146" s="8" t="s">
        <v>199</v>
      </c>
      <c r="E146" s="30" t="s">
        <v>42</v>
      </c>
      <c r="F146" s="14" t="e">
        <f>#REF!+#REF!+#REF!+#REF!+#REF!+#REF!+#REF!+#REF!+#REF!+#REF!</f>
        <v>#REF!</v>
      </c>
      <c r="G146" s="8"/>
      <c r="H146" s="34"/>
      <c r="I146" s="35"/>
      <c r="J146" t="s">
        <v>43</v>
      </c>
      <c r="K146" s="36">
        <f t="shared" si="2"/>
        <v>0</v>
      </c>
    </row>
    <row r="147" spans="2:11" ht="12.75">
      <c r="B147" s="33">
        <v>82</v>
      </c>
      <c r="C147" s="8">
        <v>18</v>
      </c>
      <c r="D147" s="8" t="s">
        <v>200</v>
      </c>
      <c r="E147" s="30" t="s">
        <v>42</v>
      </c>
      <c r="F147" s="14" t="e">
        <f>#REF!+#REF!+#REF!+#REF!+#REF!+#REF!+#REF!+#REF!+#REF!+#REF!</f>
        <v>#REF!</v>
      </c>
      <c r="G147" s="8"/>
      <c r="H147" s="34"/>
      <c r="I147" s="35"/>
      <c r="J147" t="s">
        <v>43</v>
      </c>
      <c r="K147" s="36">
        <f t="shared" si="2"/>
        <v>0</v>
      </c>
    </row>
    <row r="148" spans="2:11" ht="12.75">
      <c r="B148" s="33">
        <v>89</v>
      </c>
      <c r="C148" s="8"/>
      <c r="D148" s="12" t="s">
        <v>201</v>
      </c>
      <c r="E148" s="30" t="s">
        <v>42</v>
      </c>
      <c r="F148" s="14" t="e">
        <f>#REF!+#REF!+#REF!+#REF!+#REF!+#REF!+#REF!+#REF!+#REF!+#REF!</f>
        <v>#REF!</v>
      </c>
      <c r="G148" s="8"/>
      <c r="H148" s="34"/>
      <c r="I148" s="35"/>
      <c r="J148" t="s">
        <v>43</v>
      </c>
      <c r="K148" s="36">
        <f t="shared" si="2"/>
        <v>0</v>
      </c>
    </row>
    <row r="149" spans="2:11" ht="12.75">
      <c r="B149" s="33">
        <v>90</v>
      </c>
      <c r="C149" s="8">
        <v>4</v>
      </c>
      <c r="D149" s="8" t="s">
        <v>202</v>
      </c>
      <c r="E149" s="30" t="s">
        <v>42</v>
      </c>
      <c r="F149" s="14" t="e">
        <f>#REF!+#REF!+#REF!+#REF!+#REF!+#REF!+#REF!+#REF!+#REF!+#REF!</f>
        <v>#REF!</v>
      </c>
      <c r="G149" s="8"/>
      <c r="H149" s="34"/>
      <c r="I149" s="35"/>
      <c r="J149" t="s">
        <v>43</v>
      </c>
      <c r="K149" s="36">
        <f t="shared" si="2"/>
        <v>0</v>
      </c>
    </row>
    <row r="150" spans="2:11" ht="12.75">
      <c r="B150" s="33">
        <v>96</v>
      </c>
      <c r="C150" s="8">
        <v>20</v>
      </c>
      <c r="D150" s="8" t="s">
        <v>203</v>
      </c>
      <c r="E150" s="30" t="s">
        <v>61</v>
      </c>
      <c r="F150" s="14" t="e">
        <f>#REF!+#REF!+#REF!+#REF!+#REF!+#REF!+#REF!+#REF!+#REF!+#REF!</f>
        <v>#REF!</v>
      </c>
      <c r="G150" s="8"/>
      <c r="H150" s="34"/>
      <c r="I150" s="35"/>
      <c r="J150" t="s">
        <v>40</v>
      </c>
      <c r="K150" s="36">
        <f t="shared" si="2"/>
        <v>0</v>
      </c>
    </row>
    <row r="151" spans="2:11" ht="12.75">
      <c r="B151" s="33">
        <v>105</v>
      </c>
      <c r="C151" s="8">
        <v>1</v>
      </c>
      <c r="D151" s="8" t="s">
        <v>204</v>
      </c>
      <c r="E151" s="30" t="s">
        <v>61</v>
      </c>
      <c r="F151" s="14" t="e">
        <f>#REF!+#REF!+#REF!+#REF!+#REF!+#REF!+#REF!+#REF!+#REF!+#REF!</f>
        <v>#REF!</v>
      </c>
      <c r="G151" s="8"/>
      <c r="H151" s="34"/>
      <c r="I151" s="35"/>
      <c r="J151" t="s">
        <v>40</v>
      </c>
      <c r="K151" s="36">
        <f t="shared" si="2"/>
        <v>0</v>
      </c>
    </row>
    <row r="152" spans="2:11" ht="12.75">
      <c r="B152" s="33">
        <v>111</v>
      </c>
      <c r="C152" s="8">
        <v>13</v>
      </c>
      <c r="D152" s="8" t="s">
        <v>205</v>
      </c>
      <c r="E152" s="26" t="s">
        <v>54</v>
      </c>
      <c r="F152" s="14" t="e">
        <f>1!D15+#REF!+#REF!+#REF!+#REF!+#REF!+#REF!+#REF!+#REF!+#REF!+#REF!</f>
        <v>#REF!</v>
      </c>
      <c r="G152" s="8"/>
      <c r="H152" s="34"/>
      <c r="I152" s="35"/>
      <c r="J152" t="s">
        <v>40</v>
      </c>
      <c r="K152" s="36">
        <f t="shared" si="2"/>
        <v>0</v>
      </c>
    </row>
    <row r="153" spans="2:11" ht="12.75">
      <c r="B153" s="33">
        <v>117</v>
      </c>
      <c r="C153" s="8"/>
      <c r="D153" s="12" t="s">
        <v>206</v>
      </c>
      <c r="E153" s="30" t="s">
        <v>54</v>
      </c>
      <c r="F153" s="14" t="e">
        <f>1!D21+#REF!+#REF!+#REF!+#REF!+#REF!+#REF!+#REF!+#REF!+#REF!+#REF!</f>
        <v>#REF!</v>
      </c>
      <c r="G153" s="8"/>
      <c r="H153" s="34"/>
      <c r="I153" s="35"/>
      <c r="J153" t="s">
        <v>40</v>
      </c>
      <c r="K153" s="36">
        <f t="shared" si="2"/>
        <v>0</v>
      </c>
    </row>
    <row r="154" spans="2:11" ht="12.75">
      <c r="B154" s="33">
        <v>133</v>
      </c>
      <c r="C154" s="8">
        <v>11</v>
      </c>
      <c r="D154" s="8" t="s">
        <v>207</v>
      </c>
      <c r="E154" s="30" t="s">
        <v>82</v>
      </c>
      <c r="F154" s="14" t="e">
        <f>#REF!+#REF!+#REF!+#REF!+#REF!+#REF!+#REF!+#REF!+#REF!+#REF!</f>
        <v>#REF!</v>
      </c>
      <c r="G154" s="8"/>
      <c r="H154" s="34"/>
      <c r="I154" s="35"/>
      <c r="J154" t="s">
        <v>40</v>
      </c>
      <c r="K154" s="36">
        <f t="shared" si="2"/>
        <v>0</v>
      </c>
    </row>
    <row r="155" spans="2:11" ht="12.75">
      <c r="B155" s="33">
        <v>141</v>
      </c>
      <c r="C155" s="8">
        <v>4</v>
      </c>
      <c r="D155" s="8" t="s">
        <v>208</v>
      </c>
      <c r="E155" s="26" t="s">
        <v>82</v>
      </c>
      <c r="F155" s="14" t="e">
        <f>#REF!+#REF!+#REF!+#REF!+#REF!+#REF!+#REF!+#REF!+#REF!+#REF!</f>
        <v>#REF!</v>
      </c>
      <c r="G155" s="8"/>
      <c r="H155" s="34"/>
      <c r="I155" s="35"/>
      <c r="J155" t="s">
        <v>40</v>
      </c>
      <c r="K155" s="36">
        <f t="shared" si="2"/>
        <v>0</v>
      </c>
    </row>
    <row r="156" spans="2:11" ht="12.75">
      <c r="B156" s="33">
        <v>145</v>
      </c>
      <c r="C156" s="8">
        <v>15</v>
      </c>
      <c r="D156" s="8" t="s">
        <v>209</v>
      </c>
      <c r="E156" s="26" t="s">
        <v>82</v>
      </c>
      <c r="F156" s="14" t="e">
        <f>#REF!+#REF!+#REF!+#REF!+#REF!+#REF!+#REF!+#REF!+#REF!+#REF!</f>
        <v>#REF!</v>
      </c>
      <c r="G156" s="8"/>
      <c r="H156" s="34"/>
      <c r="I156" s="35"/>
      <c r="J156" t="s">
        <v>40</v>
      </c>
      <c r="K156" s="36">
        <f t="shared" si="2"/>
        <v>0</v>
      </c>
    </row>
    <row r="157" spans="2:11" ht="12.75">
      <c r="B157" s="33">
        <v>152</v>
      </c>
      <c r="C157" s="8">
        <v>10</v>
      </c>
      <c r="D157" s="16" t="s">
        <v>210</v>
      </c>
      <c r="E157" s="26" t="s">
        <v>39</v>
      </c>
      <c r="F157" s="14" t="e">
        <f>#REF!+#REF!+#REF!+#REF!+#REF!+#REF!+#REF!+#REF!+#REF!+#REF!+#REF!</f>
        <v>#REF!</v>
      </c>
      <c r="G157" s="8"/>
      <c r="H157" s="34"/>
      <c r="I157" s="35"/>
      <c r="J157" t="s">
        <v>40</v>
      </c>
      <c r="K157" s="36">
        <f t="shared" si="2"/>
        <v>0</v>
      </c>
    </row>
    <row r="158" spans="2:11" ht="12.75">
      <c r="B158" s="33">
        <v>161</v>
      </c>
      <c r="C158" s="8"/>
      <c r="D158" s="8" t="s">
        <v>211</v>
      </c>
      <c r="E158" s="30" t="s">
        <v>39</v>
      </c>
      <c r="F158" s="14" t="e">
        <f>#REF!+#REF!+#REF!+#REF!+#REF!+#REF!+#REF!+#REF!+#REF!+#REF!+#REF!</f>
        <v>#REF!</v>
      </c>
      <c r="G158" s="8"/>
      <c r="H158" s="34"/>
      <c r="I158" s="35"/>
      <c r="J158" t="s">
        <v>40</v>
      </c>
      <c r="K158" s="36">
        <f t="shared" si="2"/>
        <v>0</v>
      </c>
    </row>
    <row r="159" spans="2:11" ht="12.75">
      <c r="B159" s="33">
        <v>166</v>
      </c>
      <c r="C159" s="8">
        <v>8</v>
      </c>
      <c r="D159" s="16" t="s">
        <v>212</v>
      </c>
      <c r="E159" s="30" t="s">
        <v>51</v>
      </c>
      <c r="F159" s="14" t="e">
        <f>#REF!+#REF!+#REF!+#REF!+#REF!+#REF!+#REF!+#REF!+#REF!+#REF!</f>
        <v>#REF!</v>
      </c>
      <c r="G159" s="8"/>
      <c r="H159" s="34"/>
      <c r="I159" s="35"/>
      <c r="J159" t="s">
        <v>40</v>
      </c>
      <c r="K159" s="36">
        <f t="shared" si="2"/>
        <v>0</v>
      </c>
    </row>
    <row r="160" spans="2:11" ht="12.75">
      <c r="B160" s="33">
        <v>171</v>
      </c>
      <c r="C160" s="8">
        <v>25</v>
      </c>
      <c r="D160" s="8" t="s">
        <v>213</v>
      </c>
      <c r="E160" s="30" t="s">
        <v>51</v>
      </c>
      <c r="F160" s="14" t="e">
        <f>#REF!+#REF!+#REF!+#REF!+#REF!+#REF!+#REF!+#REF!+#REF!+#REF!</f>
        <v>#REF!</v>
      </c>
      <c r="G160" s="8"/>
      <c r="H160" s="34"/>
      <c r="I160" s="35"/>
      <c r="J160" t="s">
        <v>40</v>
      </c>
      <c r="K160" s="36">
        <f t="shared" si="2"/>
        <v>0</v>
      </c>
    </row>
    <row r="161" spans="2:11" ht="12.75">
      <c r="B161" s="33">
        <v>177</v>
      </c>
      <c r="C161" s="8">
        <v>5</v>
      </c>
      <c r="D161" s="8" t="s">
        <v>214</v>
      </c>
      <c r="E161" s="30" t="s">
        <v>51</v>
      </c>
      <c r="F161" s="14" t="e">
        <f>#REF!+#REF!+#REF!+#REF!+#REF!+#REF!+#REF!+#REF!+#REF!+#REF!</f>
        <v>#REF!</v>
      </c>
      <c r="G161" s="8"/>
      <c r="H161" s="34"/>
      <c r="I161" s="35"/>
      <c r="J161" t="s">
        <v>40</v>
      </c>
      <c r="K161" s="36">
        <f t="shared" si="2"/>
        <v>0</v>
      </c>
    </row>
    <row r="162" spans="2:11" ht="12.75">
      <c r="B162" s="33">
        <v>181</v>
      </c>
      <c r="C162" s="8">
        <v>4</v>
      </c>
      <c r="D162" s="8" t="s">
        <v>215</v>
      </c>
      <c r="E162" s="26" t="s">
        <v>94</v>
      </c>
      <c r="F162" s="14" t="e">
        <f>#REF!+#REF!+#REF!+#REF!+#REF!+#REF!+#REF!+#REF!+#REF!+#REF!</f>
        <v>#REF!</v>
      </c>
      <c r="G162" s="8"/>
      <c r="H162" s="34"/>
      <c r="I162" s="35"/>
      <c r="J162" t="s">
        <v>43</v>
      </c>
      <c r="K162" s="36">
        <f t="shared" si="2"/>
        <v>0</v>
      </c>
    </row>
    <row r="163" spans="2:11" ht="12.75">
      <c r="B163" s="33">
        <v>186</v>
      </c>
      <c r="C163" s="8">
        <v>5</v>
      </c>
      <c r="D163" s="8" t="s">
        <v>216</v>
      </c>
      <c r="E163" s="30" t="s">
        <v>94</v>
      </c>
      <c r="F163" s="14" t="e">
        <f>#REF!+#REF!+#REF!+#REF!+#REF!+#REF!+#REF!+#REF!+#REF!+#REF!</f>
        <v>#REF!</v>
      </c>
      <c r="G163" s="8"/>
      <c r="H163" s="34"/>
      <c r="I163" s="35"/>
      <c r="J163" t="s">
        <v>43</v>
      </c>
      <c r="K163" s="36">
        <f t="shared" si="2"/>
        <v>0</v>
      </c>
    </row>
    <row r="164" spans="2:11" ht="12.75">
      <c r="B164" s="33">
        <v>188</v>
      </c>
      <c r="C164" s="8">
        <v>16</v>
      </c>
      <c r="D164" s="8" t="s">
        <v>217</v>
      </c>
      <c r="E164" s="30" t="s">
        <v>94</v>
      </c>
      <c r="F164" s="14" t="e">
        <f>#REF!+#REF!+#REF!+#REF!+#REF!+#REF!+#REF!+#REF!+#REF!+#REF!</f>
        <v>#REF!</v>
      </c>
      <c r="G164" s="8"/>
      <c r="H164" s="34"/>
      <c r="I164" s="35"/>
      <c r="J164" t="s">
        <v>43</v>
      </c>
      <c r="K164" s="36">
        <f t="shared" si="2"/>
        <v>0</v>
      </c>
    </row>
    <row r="165" spans="2:11" ht="12.75">
      <c r="B165" s="33">
        <v>199</v>
      </c>
      <c r="C165" s="8">
        <v>55</v>
      </c>
      <c r="D165" s="8" t="s">
        <v>218</v>
      </c>
      <c r="E165" s="30" t="s">
        <v>59</v>
      </c>
      <c r="F165" s="14" t="e">
        <f>#REF!+#REF!+#REF!+#REF!+#REF!+#REF!+#REF!+#REF!+#REF!+#REF!</f>
        <v>#REF!</v>
      </c>
      <c r="G165" s="8"/>
      <c r="H165" s="34"/>
      <c r="I165" s="35"/>
      <c r="J165" t="s">
        <v>43</v>
      </c>
      <c r="K165" s="36">
        <f t="shared" si="2"/>
        <v>0</v>
      </c>
    </row>
    <row r="166" spans="2:11" ht="12.75">
      <c r="B166" s="33">
        <v>203</v>
      </c>
      <c r="C166" s="8">
        <v>18</v>
      </c>
      <c r="D166" s="8" t="s">
        <v>219</v>
      </c>
      <c r="E166" s="30" t="s">
        <v>59</v>
      </c>
      <c r="F166" s="14" t="e">
        <f>#REF!+#REF!+#REF!+#REF!+#REF!+#REF!+#REF!+#REF!+#REF!+#REF!</f>
        <v>#REF!</v>
      </c>
      <c r="G166" s="8"/>
      <c r="H166" s="34"/>
      <c r="I166" s="35"/>
      <c r="J166" t="s">
        <v>43</v>
      </c>
      <c r="K166" s="36">
        <f t="shared" si="2"/>
        <v>0</v>
      </c>
    </row>
    <row r="167" spans="2:11" ht="12.75">
      <c r="B167" s="33">
        <v>205</v>
      </c>
      <c r="C167" s="8">
        <v>16</v>
      </c>
      <c r="D167" s="8" t="s">
        <v>220</v>
      </c>
      <c r="E167" s="30" t="s">
        <v>59</v>
      </c>
      <c r="F167" s="14" t="e">
        <f>#REF!+#REF!+#REF!+#REF!+#REF!+#REF!+#REF!+#REF!+#REF!+#REF!</f>
        <v>#REF!</v>
      </c>
      <c r="G167" s="8"/>
      <c r="H167" s="34"/>
      <c r="I167" s="35"/>
      <c r="J167" t="s">
        <v>43</v>
      </c>
      <c r="K167" s="36">
        <f t="shared" si="2"/>
        <v>0</v>
      </c>
    </row>
    <row r="168" spans="2:11" ht="12.75">
      <c r="B168" s="33">
        <v>206</v>
      </c>
      <c r="C168" s="8">
        <v>4</v>
      </c>
      <c r="D168" s="8" t="s">
        <v>221</v>
      </c>
      <c r="E168" s="30" t="s">
        <v>59</v>
      </c>
      <c r="F168" s="14" t="e">
        <f>#REF!+#REF!+#REF!+#REF!+#REF!+#REF!+#REF!+#REF!+#REF!+#REF!</f>
        <v>#REF!</v>
      </c>
      <c r="G168" s="8"/>
      <c r="H168" s="34"/>
      <c r="I168" s="35"/>
      <c r="J168" t="s">
        <v>43</v>
      </c>
      <c r="K168" s="36">
        <f t="shared" si="2"/>
        <v>0</v>
      </c>
    </row>
    <row r="169" spans="2:11" ht="12.75">
      <c r="B169" s="33">
        <v>214</v>
      </c>
      <c r="C169" s="8">
        <v>31</v>
      </c>
      <c r="D169" s="8" t="s">
        <v>222</v>
      </c>
      <c r="E169" s="30" t="s">
        <v>59</v>
      </c>
      <c r="F169" s="14" t="e">
        <f>#REF!+#REF!+#REF!+#REF!+#REF!+#REF!+#REF!+#REF!+#REF!+#REF!</f>
        <v>#REF!</v>
      </c>
      <c r="G169" s="8"/>
      <c r="H169" s="34"/>
      <c r="I169" s="35"/>
      <c r="J169" t="s">
        <v>43</v>
      </c>
      <c r="K169" s="36">
        <f t="shared" si="2"/>
        <v>0</v>
      </c>
    </row>
    <row r="170" spans="2:11" ht="12.75">
      <c r="B170" s="33">
        <v>221</v>
      </c>
      <c r="C170" s="8"/>
      <c r="D170" s="8" t="s">
        <v>223</v>
      </c>
      <c r="E170" s="30" t="s">
        <v>59</v>
      </c>
      <c r="F170" s="14" t="e">
        <f>#REF!+#REF!+#REF!+#REF!+#REF!+#REF!+#REF!+#REF!+#REF!+#REF!</f>
        <v>#REF!</v>
      </c>
      <c r="G170" s="8"/>
      <c r="H170" s="34"/>
      <c r="I170" s="35"/>
      <c r="J170" t="s">
        <v>43</v>
      </c>
      <c r="K170" s="36">
        <f t="shared" si="2"/>
        <v>0</v>
      </c>
    </row>
    <row r="171" spans="2:11" ht="12.75">
      <c r="B171" s="33">
        <v>226</v>
      </c>
      <c r="C171" s="8">
        <v>10</v>
      </c>
      <c r="D171" s="8" t="s">
        <v>224</v>
      </c>
      <c r="E171" s="30" t="s">
        <v>89</v>
      </c>
      <c r="F171" s="14" t="e">
        <f>#REF!+#REF!+#REF!+#REF!+#REF!+#REF!+#REF!+#REF!+#REF!+#REF!</f>
        <v>#REF!</v>
      </c>
      <c r="G171" s="8"/>
      <c r="H171" s="34"/>
      <c r="I171" s="35"/>
      <c r="J171" t="s">
        <v>43</v>
      </c>
      <c r="K171" s="36">
        <f t="shared" si="2"/>
        <v>0</v>
      </c>
    </row>
    <row r="172" spans="2:11" ht="12.75">
      <c r="B172" s="33">
        <v>240</v>
      </c>
      <c r="C172" s="8">
        <v>19</v>
      </c>
      <c r="D172" s="8" t="s">
        <v>225</v>
      </c>
      <c r="E172" s="30" t="s">
        <v>66</v>
      </c>
      <c r="F172" s="14" t="e">
        <f>#REF!+#REF!+#REF!+#REF!+#REF!+#REF!+#REF!+#REF!+#REF!+#REF!</f>
        <v>#REF!</v>
      </c>
      <c r="G172" s="8"/>
      <c r="H172" s="34"/>
      <c r="I172" s="35"/>
      <c r="J172" t="s">
        <v>43</v>
      </c>
      <c r="K172" s="36">
        <f t="shared" si="2"/>
        <v>0</v>
      </c>
    </row>
    <row r="173" spans="2:11" ht="12.75">
      <c r="B173" s="33">
        <v>242</v>
      </c>
      <c r="C173" s="8">
        <v>69</v>
      </c>
      <c r="D173" s="8" t="s">
        <v>226</v>
      </c>
      <c r="E173" s="30" t="s">
        <v>66</v>
      </c>
      <c r="F173" s="14" t="e">
        <f>#REF!+#REF!+#REF!+#REF!+#REF!+#REF!+#REF!+#REF!+#REF!+#REF!</f>
        <v>#REF!</v>
      </c>
      <c r="G173" s="8"/>
      <c r="H173" s="34"/>
      <c r="I173" s="35"/>
      <c r="J173" t="s">
        <v>43</v>
      </c>
      <c r="K173" s="36">
        <f t="shared" si="2"/>
        <v>0</v>
      </c>
    </row>
    <row r="174" spans="2:11" ht="12.75">
      <c r="B174" s="33">
        <v>246</v>
      </c>
      <c r="C174" s="8">
        <v>79</v>
      </c>
      <c r="D174" s="8" t="s">
        <v>227</v>
      </c>
      <c r="E174" s="30" t="s">
        <v>66</v>
      </c>
      <c r="F174" s="14" t="e">
        <f>#REF!+#REF!+#REF!+#REF!+#REF!+#REF!+#REF!+#REF!+#REF!+#REF!</f>
        <v>#REF!</v>
      </c>
      <c r="G174" s="8"/>
      <c r="H174" s="34"/>
      <c r="I174" s="35"/>
      <c r="J174" t="s">
        <v>43</v>
      </c>
      <c r="K174" s="36">
        <f t="shared" si="2"/>
        <v>0</v>
      </c>
    </row>
    <row r="175" spans="2:11" ht="12.75">
      <c r="B175" s="33">
        <v>250</v>
      </c>
      <c r="C175" s="8">
        <v>33</v>
      </c>
      <c r="D175" s="8" t="s">
        <v>228</v>
      </c>
      <c r="E175" s="30" t="s">
        <v>66</v>
      </c>
      <c r="F175" s="14" t="e">
        <f>#REF!+#REF!+#REF!+#REF!+#REF!+#REF!+#REF!+#REF!+#REF!+#REF!</f>
        <v>#REF!</v>
      </c>
      <c r="G175" s="8"/>
      <c r="H175" s="34"/>
      <c r="I175" s="35"/>
      <c r="J175" t="s">
        <v>43</v>
      </c>
      <c r="K175" s="36">
        <f aca="true" t="shared" si="3" ref="K175:K238">IF(J175="",1,0)</f>
        <v>0</v>
      </c>
    </row>
    <row r="176" spans="2:11" ht="12.75">
      <c r="B176" s="33">
        <v>256</v>
      </c>
      <c r="C176" s="8">
        <v>7</v>
      </c>
      <c r="D176" s="8" t="s">
        <v>229</v>
      </c>
      <c r="E176" s="30" t="s">
        <v>115</v>
      </c>
      <c r="F176" s="14" t="e">
        <f>#REF!+#REF!+#REF!+#REF!+#REF!+#REF!+#REF!+#REF!+#REF!+#REF!</f>
        <v>#REF!</v>
      </c>
      <c r="G176" s="8"/>
      <c r="H176" s="34"/>
      <c r="I176" s="35"/>
      <c r="J176" t="s">
        <v>43</v>
      </c>
      <c r="K176" s="36">
        <f t="shared" si="3"/>
        <v>0</v>
      </c>
    </row>
    <row r="177" spans="2:11" ht="12.75">
      <c r="B177" s="33">
        <v>262</v>
      </c>
      <c r="C177" s="8"/>
      <c r="D177" s="8" t="s">
        <v>230</v>
      </c>
      <c r="E177" s="30" t="s">
        <v>115</v>
      </c>
      <c r="F177" s="14" t="e">
        <f>#REF!+#REF!+#REF!+#REF!+#REF!+#REF!+#REF!+#REF!+#REF!+#REF!</f>
        <v>#REF!</v>
      </c>
      <c r="G177" s="8"/>
      <c r="H177" s="34"/>
      <c r="I177" s="35"/>
      <c r="J177" t="s">
        <v>43</v>
      </c>
      <c r="K177" s="36">
        <f t="shared" si="3"/>
        <v>0</v>
      </c>
    </row>
    <row r="178" spans="2:11" ht="12.75">
      <c r="B178" s="33">
        <v>3</v>
      </c>
      <c r="C178" s="8">
        <v>1</v>
      </c>
      <c r="D178" s="8" t="s">
        <v>231</v>
      </c>
      <c r="E178" s="30" t="s">
        <v>45</v>
      </c>
      <c r="F178" s="14" t="e">
        <f>#REF!+#REF!+#REF!+#REF!+#REF!+#REF!+#REF!+#REF!+#REF!+#REF!+#REF!</f>
        <v>#REF!</v>
      </c>
      <c r="G178" s="8"/>
      <c r="H178" s="34"/>
      <c r="I178" s="35"/>
      <c r="J178" t="s">
        <v>40</v>
      </c>
      <c r="K178" s="36">
        <f t="shared" si="3"/>
        <v>0</v>
      </c>
    </row>
    <row r="179" spans="2:11" ht="12.75">
      <c r="B179" s="33">
        <v>9</v>
      </c>
      <c r="C179" s="8">
        <v>2</v>
      </c>
      <c r="D179" s="8" t="s">
        <v>232</v>
      </c>
      <c r="E179" s="30" t="s">
        <v>45</v>
      </c>
      <c r="F179" s="14" t="e">
        <f>#REF!+#REF!+#REF!+#REF!+#REF!+#REF!+#REF!+#REF!+#REF!+#REF!+#REF!</f>
        <v>#REF!</v>
      </c>
      <c r="G179" s="8"/>
      <c r="H179" s="34"/>
      <c r="I179" s="35"/>
      <c r="J179" t="s">
        <v>40</v>
      </c>
      <c r="K179" s="36">
        <f t="shared" si="3"/>
        <v>0</v>
      </c>
    </row>
    <row r="180" spans="2:11" ht="12.75">
      <c r="B180" s="33">
        <v>13</v>
      </c>
      <c r="C180" s="8">
        <v>7</v>
      </c>
      <c r="D180" s="8" t="s">
        <v>233</v>
      </c>
      <c r="E180" s="30" t="s">
        <v>45</v>
      </c>
      <c r="F180" s="14" t="e">
        <f>#REF!+#REF!+#REF!+#REF!+#REF!+#REF!+#REF!+#REF!+#REF!+#REF!+#REF!</f>
        <v>#REF!</v>
      </c>
      <c r="G180" s="8"/>
      <c r="H180" s="34"/>
      <c r="I180" s="35"/>
      <c r="J180" t="s">
        <v>40</v>
      </c>
      <c r="K180" s="36">
        <f t="shared" si="3"/>
        <v>0</v>
      </c>
    </row>
    <row r="181" spans="2:11" ht="12.75">
      <c r="B181" s="33">
        <v>18</v>
      </c>
      <c r="C181" s="8"/>
      <c r="D181" s="8" t="s">
        <v>234</v>
      </c>
      <c r="E181" s="26" t="s">
        <v>45</v>
      </c>
      <c r="F181" s="14" t="e">
        <f>#REF!+#REF!+#REF!+#REF!+#REF!+#REF!+#REF!+#REF!+#REF!+#REF!+#REF!</f>
        <v>#REF!</v>
      </c>
      <c r="G181" s="8"/>
      <c r="H181" s="34"/>
      <c r="I181" s="35"/>
      <c r="J181" t="s">
        <v>40</v>
      </c>
      <c r="K181" s="36">
        <f t="shared" si="3"/>
        <v>0</v>
      </c>
    </row>
    <row r="182" spans="2:11" ht="12.75">
      <c r="B182" s="33">
        <v>19</v>
      </c>
      <c r="C182" s="8">
        <v>1</v>
      </c>
      <c r="D182" s="8" t="s">
        <v>235</v>
      </c>
      <c r="E182" s="30" t="s">
        <v>47</v>
      </c>
      <c r="F182" s="14" t="e">
        <f>1!J14+#REF!+#REF!+#REF!+#REF!+#REF!+#REF!+#REF!+#REF!+#REF!+#REF!</f>
        <v>#REF!</v>
      </c>
      <c r="G182" s="8"/>
      <c r="H182" s="34"/>
      <c r="I182" s="35"/>
      <c r="J182" t="s">
        <v>40</v>
      </c>
      <c r="K182" s="36">
        <f t="shared" si="3"/>
        <v>0</v>
      </c>
    </row>
    <row r="183" spans="2:11" ht="12.75">
      <c r="B183" s="33">
        <v>22</v>
      </c>
      <c r="C183" s="8">
        <v>5</v>
      </c>
      <c r="D183" s="8" t="s">
        <v>236</v>
      </c>
      <c r="E183" s="30" t="s">
        <v>47</v>
      </c>
      <c r="F183" s="14" t="e">
        <f>1!J17+#REF!+#REF!+#REF!+#REF!+#REF!+#REF!+#REF!+#REF!+#REF!+#REF!</f>
        <v>#REF!</v>
      </c>
      <c r="G183" s="8"/>
      <c r="H183" s="34"/>
      <c r="I183" s="35"/>
      <c r="J183" t="s">
        <v>40</v>
      </c>
      <c r="K183" s="36">
        <f t="shared" si="3"/>
        <v>0</v>
      </c>
    </row>
    <row r="184" spans="2:11" ht="12.75">
      <c r="B184" s="33">
        <v>23</v>
      </c>
      <c r="C184" s="8">
        <v>6</v>
      </c>
      <c r="D184" s="8" t="s">
        <v>237</v>
      </c>
      <c r="E184" s="30" t="s">
        <v>47</v>
      </c>
      <c r="F184" s="14" t="e">
        <f>1!J18+#REF!+#REF!+#REF!+#REF!+#REF!+#REF!+#REF!+#REF!+#REF!+#REF!</f>
        <v>#REF!</v>
      </c>
      <c r="G184" s="8"/>
      <c r="H184" s="34"/>
      <c r="I184" s="35"/>
      <c r="J184" t="s">
        <v>40</v>
      </c>
      <c r="K184" s="36">
        <f t="shared" si="3"/>
        <v>0</v>
      </c>
    </row>
    <row r="185" spans="2:11" ht="12.75">
      <c r="B185" s="33">
        <v>28</v>
      </c>
      <c r="C185" s="8">
        <v>2</v>
      </c>
      <c r="D185" s="8" t="s">
        <v>238</v>
      </c>
      <c r="E185" s="30" t="s">
        <v>47</v>
      </c>
      <c r="F185" s="14" t="e">
        <f>1!J23+#REF!+#REF!+#REF!+#REF!+#REF!+#REF!+#REF!+#REF!+#REF!+#REF!</f>
        <v>#REF!</v>
      </c>
      <c r="G185" s="8"/>
      <c r="H185" s="34"/>
      <c r="I185" s="35"/>
      <c r="J185" t="s">
        <v>40</v>
      </c>
      <c r="K185" s="36">
        <f t="shared" si="3"/>
        <v>0</v>
      </c>
    </row>
    <row r="186" spans="2:11" ht="12.75">
      <c r="B186" s="33">
        <v>44</v>
      </c>
      <c r="C186" s="8">
        <v>1</v>
      </c>
      <c r="D186" s="8" t="s">
        <v>239</v>
      </c>
      <c r="E186" s="26" t="s">
        <v>56</v>
      </c>
      <c r="F186" s="14" t="e">
        <f>#REF!+#REF!+#REF!+#REF!+#REF!+#REF!+#REF!+#REF!+#REF!+#REF!</f>
        <v>#REF!</v>
      </c>
      <c r="G186" s="8"/>
      <c r="H186" s="34"/>
      <c r="I186" s="35"/>
      <c r="J186" t="s">
        <v>40</v>
      </c>
      <c r="K186" s="36">
        <f t="shared" si="3"/>
        <v>0</v>
      </c>
    </row>
    <row r="187" spans="2:11" ht="12.75">
      <c r="B187" s="33"/>
      <c r="C187" s="8"/>
      <c r="D187" s="8"/>
      <c r="E187" s="26"/>
      <c r="F187" s="14" t="e">
        <f>#REF!+#REF!+#REF!+#REF!+#REF!+#REF!+#REF!+#REF!+#REF!+#REF!</f>
        <v>#REF!</v>
      </c>
      <c r="G187" s="8"/>
      <c r="H187" s="34"/>
      <c r="I187" s="35"/>
      <c r="K187" s="36">
        <f t="shared" si="3"/>
        <v>1</v>
      </c>
    </row>
    <row r="188" spans="2:11" ht="12.75">
      <c r="B188" s="33">
        <v>45</v>
      </c>
      <c r="C188" s="8">
        <v>13</v>
      </c>
      <c r="D188" s="12" t="s">
        <v>240</v>
      </c>
      <c r="E188" s="30" t="s">
        <v>56</v>
      </c>
      <c r="F188" s="14" t="e">
        <f>#REF!+#REF!+#REF!+#REF!+#REF!+#REF!+#REF!+#REF!+#REF!+#REF!</f>
        <v>#REF!</v>
      </c>
      <c r="G188" s="8"/>
      <c r="H188" s="34"/>
      <c r="I188" s="35"/>
      <c r="J188" t="s">
        <v>40</v>
      </c>
      <c r="K188" s="36">
        <f t="shared" si="3"/>
        <v>0</v>
      </c>
    </row>
    <row r="189" spans="2:11" ht="12.75">
      <c r="B189" s="33">
        <v>50</v>
      </c>
      <c r="C189" s="8">
        <v>20</v>
      </c>
      <c r="D189" s="8" t="s">
        <v>241</v>
      </c>
      <c r="E189" s="30" t="s">
        <v>49</v>
      </c>
      <c r="F189" s="14" t="e">
        <f>#REF!+#REF!+#REF!+#REF!+#REF!+#REF!+#REF!+#REF!+#REF!+#REF!</f>
        <v>#REF!</v>
      </c>
      <c r="G189" s="8"/>
      <c r="H189" s="34"/>
      <c r="I189" s="35"/>
      <c r="J189" t="s">
        <v>43</v>
      </c>
      <c r="K189" s="36">
        <f t="shared" si="3"/>
        <v>0</v>
      </c>
    </row>
    <row r="190" spans="2:11" ht="12.75">
      <c r="B190" s="33">
        <v>55</v>
      </c>
      <c r="C190" s="8">
        <v>5</v>
      </c>
      <c r="D190" s="8" t="s">
        <v>242</v>
      </c>
      <c r="E190" s="26" t="s">
        <v>49</v>
      </c>
      <c r="F190" s="14" t="e">
        <f>#REF!+#REF!+#REF!+#REF!+#REF!+#REF!+#REF!+#REF!+#REF!+#REF!</f>
        <v>#REF!</v>
      </c>
      <c r="G190" s="8"/>
      <c r="H190" s="34"/>
      <c r="I190" s="35"/>
      <c r="J190" t="s">
        <v>43</v>
      </c>
      <c r="K190" s="36">
        <f t="shared" si="3"/>
        <v>0</v>
      </c>
    </row>
    <row r="191" spans="2:11" ht="12.75">
      <c r="B191" s="33">
        <v>56</v>
      </c>
      <c r="C191" s="8">
        <v>1</v>
      </c>
      <c r="D191" s="8" t="s">
        <v>243</v>
      </c>
      <c r="E191" s="30" t="s">
        <v>49</v>
      </c>
      <c r="F191" s="14" t="e">
        <f>#REF!+#REF!+#REF!+#REF!+#REF!+#REF!+#REF!+#REF!+#REF!+#REF!</f>
        <v>#REF!</v>
      </c>
      <c r="G191" s="8"/>
      <c r="H191" s="34"/>
      <c r="I191" s="35"/>
      <c r="J191" t="s">
        <v>43</v>
      </c>
      <c r="K191" s="36">
        <f t="shared" si="3"/>
        <v>0</v>
      </c>
    </row>
    <row r="192" spans="2:11" ht="12.75">
      <c r="B192" s="33">
        <v>62</v>
      </c>
      <c r="C192" s="8">
        <v>7</v>
      </c>
      <c r="D192" s="16" t="s">
        <v>244</v>
      </c>
      <c r="E192" s="30" t="s">
        <v>49</v>
      </c>
      <c r="F192" s="14" t="e">
        <f>#REF!+#REF!+#REF!+#REF!+#REF!+#REF!+#REF!+#REF!+#REF!+#REF!</f>
        <v>#REF!</v>
      </c>
      <c r="G192" s="8"/>
      <c r="H192" s="34"/>
      <c r="I192" s="35"/>
      <c r="J192" t="s">
        <v>43</v>
      </c>
      <c r="K192" s="36">
        <f t="shared" si="3"/>
        <v>0</v>
      </c>
    </row>
    <row r="193" spans="2:11" ht="12.75">
      <c r="B193" s="33">
        <v>63</v>
      </c>
      <c r="C193" s="8">
        <v>11</v>
      </c>
      <c r="D193" s="39" t="s">
        <v>245</v>
      </c>
      <c r="E193" s="30" t="s">
        <v>49</v>
      </c>
      <c r="F193" s="14" t="e">
        <f>#REF!+#REF!+#REF!+#REF!+#REF!+#REF!+#REF!+#REF!+#REF!+#REF!</f>
        <v>#REF!</v>
      </c>
      <c r="G193" s="8"/>
      <c r="H193" s="34"/>
      <c r="I193" s="35"/>
      <c r="J193" t="s">
        <v>43</v>
      </c>
      <c r="K193" s="36">
        <f t="shared" si="3"/>
        <v>0</v>
      </c>
    </row>
    <row r="194" spans="2:11" ht="12.75">
      <c r="B194" s="33">
        <v>72</v>
      </c>
      <c r="C194" s="8">
        <v>30</v>
      </c>
      <c r="D194" s="8" t="s">
        <v>246</v>
      </c>
      <c r="E194" s="26" t="s">
        <v>42</v>
      </c>
      <c r="F194" s="14" t="e">
        <f>#REF!+#REF!+#REF!+#REF!+#REF!+#REF!+#REF!+#REF!+#REF!+#REF!</f>
        <v>#REF!</v>
      </c>
      <c r="G194" s="8"/>
      <c r="H194" s="34"/>
      <c r="I194" s="35"/>
      <c r="J194" t="s">
        <v>43</v>
      </c>
      <c r="K194" s="36">
        <f t="shared" si="3"/>
        <v>0</v>
      </c>
    </row>
    <row r="195" spans="2:11" ht="12.75">
      <c r="B195" s="33">
        <v>76</v>
      </c>
      <c r="C195" s="8"/>
      <c r="D195" s="8" t="s">
        <v>247</v>
      </c>
      <c r="E195" s="30" t="s">
        <v>42</v>
      </c>
      <c r="F195" s="14" t="e">
        <f>#REF!+#REF!+#REF!+#REF!+#REF!+#REF!+#REF!+#REF!+#REF!+#REF!</f>
        <v>#REF!</v>
      </c>
      <c r="G195" s="8"/>
      <c r="H195" s="34"/>
      <c r="I195" s="35"/>
      <c r="J195" t="s">
        <v>43</v>
      </c>
      <c r="K195" s="36">
        <f t="shared" si="3"/>
        <v>0</v>
      </c>
    </row>
    <row r="196" spans="2:11" ht="12.75">
      <c r="B196" s="33">
        <v>77</v>
      </c>
      <c r="C196" s="8"/>
      <c r="D196" s="16" t="s">
        <v>248</v>
      </c>
      <c r="E196" s="30" t="s">
        <v>42</v>
      </c>
      <c r="F196" s="14" t="e">
        <f>#REF!+#REF!+#REF!+#REF!+#REF!+#REF!+#REF!+#REF!+#REF!+#REF!</f>
        <v>#REF!</v>
      </c>
      <c r="G196" s="8"/>
      <c r="H196" s="34"/>
      <c r="I196" s="35"/>
      <c r="J196" t="s">
        <v>43</v>
      </c>
      <c r="K196" s="36">
        <f t="shared" si="3"/>
        <v>0</v>
      </c>
    </row>
    <row r="197" spans="2:11" ht="12.75">
      <c r="B197" s="33">
        <v>78</v>
      </c>
      <c r="C197" s="8"/>
      <c r="D197" s="8" t="s">
        <v>249</v>
      </c>
      <c r="E197" s="26" t="s">
        <v>42</v>
      </c>
      <c r="F197" s="14" t="e">
        <f>#REF!+#REF!+#REF!+#REF!+#REF!+#REF!+#REF!+#REF!+#REF!+#REF!</f>
        <v>#REF!</v>
      </c>
      <c r="G197" s="8"/>
      <c r="H197" s="34"/>
      <c r="I197" s="35"/>
      <c r="J197" t="s">
        <v>43</v>
      </c>
      <c r="K197" s="36">
        <f t="shared" si="3"/>
        <v>0</v>
      </c>
    </row>
    <row r="198" spans="2:11" ht="12.75">
      <c r="B198" s="33">
        <v>79</v>
      </c>
      <c r="C198" s="8">
        <v>30</v>
      </c>
      <c r="D198" s="8" t="s">
        <v>250</v>
      </c>
      <c r="E198" s="26" t="s">
        <v>42</v>
      </c>
      <c r="F198" s="14" t="e">
        <f>#REF!+#REF!+#REF!+#REF!+#REF!+#REF!+#REF!+#REF!+#REF!+#REF!</f>
        <v>#REF!</v>
      </c>
      <c r="G198" s="8"/>
      <c r="H198" s="34"/>
      <c r="I198" s="35"/>
      <c r="J198" t="s">
        <v>43</v>
      </c>
      <c r="K198" s="36">
        <f t="shared" si="3"/>
        <v>0</v>
      </c>
    </row>
    <row r="199" spans="2:11" ht="12.75">
      <c r="B199" s="33">
        <v>83</v>
      </c>
      <c r="C199" s="8"/>
      <c r="D199" s="8" t="s">
        <v>251</v>
      </c>
      <c r="E199" s="30" t="s">
        <v>42</v>
      </c>
      <c r="F199" s="14" t="e">
        <f>#REF!+#REF!+#REF!+#REF!+#REF!+#REF!+#REF!+#REF!+#REF!+#REF!</f>
        <v>#REF!</v>
      </c>
      <c r="G199" s="8"/>
      <c r="H199" s="34"/>
      <c r="I199" s="35"/>
      <c r="J199" t="s">
        <v>43</v>
      </c>
      <c r="K199" s="36">
        <f t="shared" si="3"/>
        <v>0</v>
      </c>
    </row>
    <row r="200" spans="2:11" ht="12.75">
      <c r="B200" s="33">
        <v>84</v>
      </c>
      <c r="C200" s="8"/>
      <c r="D200" s="8" t="s">
        <v>252</v>
      </c>
      <c r="E200" s="30" t="s">
        <v>42</v>
      </c>
      <c r="F200" s="14" t="e">
        <f>#REF!+#REF!+#REF!+#REF!+#REF!+#REF!+#REF!+#REF!+#REF!+#REF!</f>
        <v>#REF!</v>
      </c>
      <c r="G200" s="8"/>
      <c r="H200" s="34"/>
      <c r="I200" s="35"/>
      <c r="J200" t="s">
        <v>43</v>
      </c>
      <c r="K200" s="36">
        <f t="shared" si="3"/>
        <v>0</v>
      </c>
    </row>
    <row r="201" spans="2:11" ht="12.75">
      <c r="B201" s="33">
        <v>86</v>
      </c>
      <c r="C201" s="8"/>
      <c r="D201" s="8" t="s">
        <v>253</v>
      </c>
      <c r="E201" s="30" t="s">
        <v>42</v>
      </c>
      <c r="F201" s="14" t="e">
        <f>#REF!+#REF!+#REF!+#REF!+#REF!+#REF!+#REF!+#REF!+#REF!+#REF!</f>
        <v>#REF!</v>
      </c>
      <c r="G201" s="8"/>
      <c r="H201" s="34"/>
      <c r="I201" s="35"/>
      <c r="J201" t="s">
        <v>43</v>
      </c>
      <c r="K201" s="36">
        <f t="shared" si="3"/>
        <v>0</v>
      </c>
    </row>
    <row r="202" spans="2:11" ht="12.75">
      <c r="B202" s="33">
        <v>87</v>
      </c>
      <c r="C202" s="8"/>
      <c r="D202" s="12" t="s">
        <v>254</v>
      </c>
      <c r="E202" s="26" t="s">
        <v>42</v>
      </c>
      <c r="F202" s="14" t="e">
        <f>#REF!+#REF!+#REF!+#REF!+#REF!+#REF!+#REF!+#REF!+#REF!+#REF!</f>
        <v>#REF!</v>
      </c>
      <c r="G202" s="8"/>
      <c r="H202" s="34"/>
      <c r="I202" s="35"/>
      <c r="J202" t="s">
        <v>43</v>
      </c>
      <c r="K202" s="36">
        <f t="shared" si="3"/>
        <v>0</v>
      </c>
    </row>
    <row r="203" spans="2:11" ht="12.75">
      <c r="B203" s="33">
        <v>88</v>
      </c>
      <c r="C203" s="8"/>
      <c r="D203" s="8" t="s">
        <v>255</v>
      </c>
      <c r="E203" s="26" t="s">
        <v>42</v>
      </c>
      <c r="F203" s="14" t="e">
        <f>#REF!+#REF!+#REF!+#REF!+#REF!+#REF!+#REF!+#REF!+#REF!+#REF!</f>
        <v>#REF!</v>
      </c>
      <c r="G203" s="8"/>
      <c r="H203" s="34"/>
      <c r="I203" s="35"/>
      <c r="J203" t="s">
        <v>43</v>
      </c>
      <c r="K203" s="36">
        <f t="shared" si="3"/>
        <v>0</v>
      </c>
    </row>
    <row r="204" spans="2:11" ht="12.75">
      <c r="B204" s="33">
        <v>91</v>
      </c>
      <c r="C204" s="8">
        <v>14</v>
      </c>
      <c r="D204" s="8" t="s">
        <v>256</v>
      </c>
      <c r="E204" s="26" t="s">
        <v>42</v>
      </c>
      <c r="F204" s="14" t="e">
        <f>#REF!+#REF!+#REF!+#REF!+#REF!+#REF!+#REF!+#REF!+#REF!+#REF!</f>
        <v>#REF!</v>
      </c>
      <c r="G204" s="8"/>
      <c r="H204" s="34"/>
      <c r="I204" s="35"/>
      <c r="J204" t="s">
        <v>43</v>
      </c>
      <c r="K204" s="36">
        <f t="shared" si="3"/>
        <v>0</v>
      </c>
    </row>
    <row r="205" spans="2:11" ht="12.75">
      <c r="B205" s="33">
        <v>92</v>
      </c>
      <c r="C205" s="8">
        <v>1</v>
      </c>
      <c r="D205" s="8" t="s">
        <v>257</v>
      </c>
      <c r="E205" s="30" t="s">
        <v>42</v>
      </c>
      <c r="F205" s="14" t="e">
        <f>#REF!+#REF!+#REF!+#REF!+#REF!+#REF!+#REF!+#REF!+#REF!+#REF!</f>
        <v>#REF!</v>
      </c>
      <c r="G205" s="8"/>
      <c r="H205" s="34"/>
      <c r="I205" s="35"/>
      <c r="J205" t="s">
        <v>43</v>
      </c>
      <c r="K205" s="36">
        <f t="shared" si="3"/>
        <v>0</v>
      </c>
    </row>
    <row r="206" spans="2:11" ht="12.75">
      <c r="B206" s="33">
        <v>95</v>
      </c>
      <c r="C206" s="8"/>
      <c r="D206" s="8" t="s">
        <v>258</v>
      </c>
      <c r="E206" s="30" t="s">
        <v>61</v>
      </c>
      <c r="F206" s="14" t="e">
        <f>#REF!+#REF!+#REF!+#REF!+#REF!+#REF!+#REF!+#REF!+#REF!+#REF!</f>
        <v>#REF!</v>
      </c>
      <c r="G206" s="8"/>
      <c r="H206" s="34"/>
      <c r="I206" s="35"/>
      <c r="J206" t="s">
        <v>40</v>
      </c>
      <c r="K206" s="36">
        <f t="shared" si="3"/>
        <v>0</v>
      </c>
    </row>
    <row r="207" spans="2:11" ht="12.75">
      <c r="B207" s="33">
        <v>100</v>
      </c>
      <c r="C207" s="8">
        <v>11</v>
      </c>
      <c r="D207" s="8" t="s">
        <v>259</v>
      </c>
      <c r="E207" s="30" t="s">
        <v>61</v>
      </c>
      <c r="F207" s="14" t="e">
        <f>#REF!+#REF!+#REF!+#REF!+#REF!+#REF!+#REF!+#REF!+#REF!+#REF!</f>
        <v>#REF!</v>
      </c>
      <c r="G207" s="8"/>
      <c r="H207" s="34"/>
      <c r="I207" s="35"/>
      <c r="J207" t="s">
        <v>40</v>
      </c>
      <c r="K207" s="36">
        <f t="shared" si="3"/>
        <v>0</v>
      </c>
    </row>
    <row r="208" spans="2:11" ht="12.75">
      <c r="B208" s="33">
        <v>102</v>
      </c>
      <c r="C208" s="8">
        <v>10</v>
      </c>
      <c r="D208" s="8" t="s">
        <v>260</v>
      </c>
      <c r="E208" s="30" t="s">
        <v>61</v>
      </c>
      <c r="F208" s="14" t="e">
        <f>#REF!+#REF!+#REF!+#REF!+#REF!+#REF!+#REF!+#REF!+#REF!+#REF!</f>
        <v>#REF!</v>
      </c>
      <c r="G208" s="8"/>
      <c r="H208" s="34"/>
      <c r="I208" s="35"/>
      <c r="J208" t="s">
        <v>40</v>
      </c>
      <c r="K208" s="36">
        <f t="shared" si="3"/>
        <v>0</v>
      </c>
    </row>
    <row r="209" spans="2:11" ht="12.75">
      <c r="B209" s="33">
        <v>107</v>
      </c>
      <c r="C209" s="8">
        <v>7</v>
      </c>
      <c r="D209" s="8" t="s">
        <v>261</v>
      </c>
      <c r="E209" s="26" t="s">
        <v>61</v>
      </c>
      <c r="F209" s="14" t="e">
        <f>#REF!+#REF!+#REF!+#REF!+#REF!+#REF!+#REF!+#REF!+#REF!+#REF!</f>
        <v>#REF!</v>
      </c>
      <c r="G209" s="8"/>
      <c r="H209" s="34"/>
      <c r="I209" s="35"/>
      <c r="J209" t="s">
        <v>40</v>
      </c>
      <c r="K209" s="36">
        <f t="shared" si="3"/>
        <v>0</v>
      </c>
    </row>
    <row r="210" spans="2:11" ht="12.75">
      <c r="B210" s="33">
        <v>115</v>
      </c>
      <c r="C210" s="8"/>
      <c r="D210" s="8" t="s">
        <v>262</v>
      </c>
      <c r="E210" s="26" t="s">
        <v>54</v>
      </c>
      <c r="F210" s="14" t="e">
        <f>1!D19+#REF!+#REF!+#REF!+#REF!+#REF!+#REF!+#REF!+#REF!+#REF!+#REF!</f>
        <v>#REF!</v>
      </c>
      <c r="G210" s="8"/>
      <c r="H210" s="34"/>
      <c r="I210" s="35"/>
      <c r="J210" t="s">
        <v>40</v>
      </c>
      <c r="K210" s="36">
        <f t="shared" si="3"/>
        <v>0</v>
      </c>
    </row>
    <row r="211" spans="2:11" ht="12.75">
      <c r="B211" s="33">
        <v>116</v>
      </c>
      <c r="C211" s="8"/>
      <c r="D211" s="12" t="s">
        <v>263</v>
      </c>
      <c r="E211" s="30" t="s">
        <v>54</v>
      </c>
      <c r="F211" s="14" t="e">
        <f>1!D20+#REF!+#REF!+#REF!+#REF!+#REF!+#REF!+#REF!+#REF!+#REF!+#REF!</f>
        <v>#REF!</v>
      </c>
      <c r="G211" s="8"/>
      <c r="H211" s="34"/>
      <c r="I211" s="35"/>
      <c r="J211" t="s">
        <v>40</v>
      </c>
      <c r="K211" s="36">
        <f t="shared" si="3"/>
        <v>0</v>
      </c>
    </row>
    <row r="212" spans="2:11" ht="12.75">
      <c r="B212" s="33">
        <v>121</v>
      </c>
      <c r="C212" s="8"/>
      <c r="D212" s="8" t="s">
        <v>264</v>
      </c>
      <c r="E212" s="26" t="s">
        <v>54</v>
      </c>
      <c r="F212" s="14" t="e">
        <f>1!D25+#REF!+#REF!+#REF!+#REF!+#REF!+#REF!+#REF!+#REF!+#REF!+#REF!</f>
        <v>#REF!</v>
      </c>
      <c r="G212" s="8"/>
      <c r="H212" s="34"/>
      <c r="I212" s="35"/>
      <c r="J212" t="s">
        <v>40</v>
      </c>
      <c r="K212" s="36">
        <f t="shared" si="3"/>
        <v>0</v>
      </c>
    </row>
    <row r="213" spans="2:11" ht="12.75">
      <c r="B213" s="33">
        <v>123</v>
      </c>
      <c r="C213" s="8"/>
      <c r="D213" s="8" t="s">
        <v>265</v>
      </c>
      <c r="E213" s="26" t="s">
        <v>54</v>
      </c>
      <c r="F213" s="14" t="e">
        <f>1!D27+#REF!+#REF!+#REF!+#REF!+#REF!+#REF!+#REF!+#REF!+#REF!+#REF!</f>
        <v>#REF!</v>
      </c>
      <c r="G213" s="8"/>
      <c r="H213" s="34"/>
      <c r="I213" s="35"/>
      <c r="J213" t="s">
        <v>40</v>
      </c>
      <c r="K213" s="36">
        <f t="shared" si="3"/>
        <v>0</v>
      </c>
    </row>
    <row r="214" spans="2:11" ht="12.75">
      <c r="B214" s="33">
        <v>127</v>
      </c>
      <c r="C214" s="8"/>
      <c r="D214" s="8" t="s">
        <v>266</v>
      </c>
      <c r="E214" s="30" t="s">
        <v>54</v>
      </c>
      <c r="F214" s="14" t="e">
        <f>1!D31+#REF!+#REF!+#REF!+#REF!+#REF!+#REF!+#REF!+#REF!+#REF!+#REF!</f>
        <v>#REF!</v>
      </c>
      <c r="G214" s="8"/>
      <c r="H214" s="34"/>
      <c r="I214" s="35"/>
      <c r="J214" t="s">
        <v>40</v>
      </c>
      <c r="K214" s="36">
        <f t="shared" si="3"/>
        <v>0</v>
      </c>
    </row>
    <row r="215" spans="2:11" ht="12.75">
      <c r="B215" s="33">
        <v>128</v>
      </c>
      <c r="C215" s="8">
        <v>21</v>
      </c>
      <c r="D215" s="8" t="s">
        <v>267</v>
      </c>
      <c r="E215" s="30" t="s">
        <v>54</v>
      </c>
      <c r="F215" s="14" t="e">
        <f>1!D32+#REF!+#REF!+#REF!+#REF!+#REF!+#REF!+#REF!+#REF!+#REF!+#REF!</f>
        <v>#REF!</v>
      </c>
      <c r="G215" s="8"/>
      <c r="H215" s="34"/>
      <c r="I215" s="35"/>
      <c r="J215" t="s">
        <v>40</v>
      </c>
      <c r="K215" s="36">
        <f t="shared" si="3"/>
        <v>0</v>
      </c>
    </row>
    <row r="216" spans="2:11" ht="12.75">
      <c r="B216" s="33">
        <v>129</v>
      </c>
      <c r="C216" s="8"/>
      <c r="D216" s="38" t="s">
        <v>268</v>
      </c>
      <c r="E216" s="30" t="s">
        <v>54</v>
      </c>
      <c r="F216" s="14" t="e">
        <f>1!D33+#REF!+#REF!+#REF!+#REF!+#REF!+#REF!+#REF!+#REF!+#REF!+#REF!</f>
        <v>#REF!</v>
      </c>
      <c r="G216" s="8"/>
      <c r="H216" s="34"/>
      <c r="I216" s="35"/>
      <c r="J216" t="s">
        <v>40</v>
      </c>
      <c r="K216" s="36">
        <f t="shared" si="3"/>
        <v>0</v>
      </c>
    </row>
    <row r="217" spans="2:11" ht="12.75">
      <c r="B217" s="33">
        <v>132</v>
      </c>
      <c r="C217" s="8">
        <v>44</v>
      </c>
      <c r="D217" s="8" t="s">
        <v>269</v>
      </c>
      <c r="E217" s="30" t="s">
        <v>54</v>
      </c>
      <c r="F217" s="14" t="e">
        <f>1!D36+#REF!+#REF!+#REF!+#REF!+#REF!+#REF!+#REF!+#REF!+#REF!+#REF!</f>
        <v>#REF!</v>
      </c>
      <c r="G217" s="8"/>
      <c r="H217" s="34"/>
      <c r="I217" s="35"/>
      <c r="J217" t="s">
        <v>40</v>
      </c>
      <c r="K217" s="36">
        <f t="shared" si="3"/>
        <v>0</v>
      </c>
    </row>
    <row r="218" spans="2:11" ht="12.75">
      <c r="B218" s="33">
        <v>134</v>
      </c>
      <c r="C218" s="8"/>
      <c r="D218" s="8" t="s">
        <v>270</v>
      </c>
      <c r="E218" s="30" t="s">
        <v>82</v>
      </c>
      <c r="F218" s="14" t="e">
        <f>#REF!+#REF!+#REF!+#REF!+#REF!+#REF!+#REF!+#REF!+#REF!+#REF!</f>
        <v>#REF!</v>
      </c>
      <c r="G218" s="8"/>
      <c r="H218" s="34"/>
      <c r="I218" s="35"/>
      <c r="J218" t="s">
        <v>40</v>
      </c>
      <c r="K218" s="36">
        <f t="shared" si="3"/>
        <v>0</v>
      </c>
    </row>
    <row r="219" spans="2:11" ht="12.75">
      <c r="B219" s="33">
        <v>135</v>
      </c>
      <c r="C219" s="8"/>
      <c r="D219" s="8" t="s">
        <v>271</v>
      </c>
      <c r="E219" s="30" t="s">
        <v>82</v>
      </c>
      <c r="F219" s="14" t="e">
        <f>#REF!+#REF!+#REF!+#REF!+#REF!+#REF!+#REF!+#REF!+#REF!+#REF!</f>
        <v>#REF!</v>
      </c>
      <c r="G219" s="8"/>
      <c r="H219" s="34"/>
      <c r="I219" s="35"/>
      <c r="J219" t="s">
        <v>40</v>
      </c>
      <c r="K219" s="36">
        <f t="shared" si="3"/>
        <v>0</v>
      </c>
    </row>
    <row r="220" spans="2:11" ht="12.75">
      <c r="B220" s="33">
        <v>137</v>
      </c>
      <c r="C220" s="8">
        <v>3</v>
      </c>
      <c r="D220" s="8" t="s">
        <v>272</v>
      </c>
      <c r="E220" s="26" t="s">
        <v>82</v>
      </c>
      <c r="F220" s="14" t="e">
        <f>#REF!+#REF!+#REF!+#REF!+#REF!+#REF!+#REF!+#REF!+#REF!+#REF!</f>
        <v>#REF!</v>
      </c>
      <c r="G220" s="8"/>
      <c r="H220" s="34"/>
      <c r="I220" s="35"/>
      <c r="J220" t="s">
        <v>40</v>
      </c>
      <c r="K220" s="36">
        <f t="shared" si="3"/>
        <v>0</v>
      </c>
    </row>
    <row r="221" spans="2:11" ht="12.75">
      <c r="B221" s="33">
        <v>139</v>
      </c>
      <c r="C221" s="8">
        <v>13</v>
      </c>
      <c r="D221" s="8" t="s">
        <v>273</v>
      </c>
      <c r="E221" s="26" t="s">
        <v>82</v>
      </c>
      <c r="F221" s="14" t="e">
        <f>#REF!+#REF!+#REF!+#REF!+#REF!+#REF!+#REF!+#REF!+#REF!+#REF!</f>
        <v>#REF!</v>
      </c>
      <c r="G221" s="8"/>
      <c r="H221" s="34"/>
      <c r="I221" s="35"/>
      <c r="J221" t="s">
        <v>40</v>
      </c>
      <c r="K221" s="36">
        <f t="shared" si="3"/>
        <v>0</v>
      </c>
    </row>
    <row r="222" spans="2:11" ht="12.75">
      <c r="B222" s="33">
        <v>142</v>
      </c>
      <c r="C222" s="8">
        <v>1</v>
      </c>
      <c r="D222" s="8" t="s">
        <v>274</v>
      </c>
      <c r="E222" s="26" t="s">
        <v>82</v>
      </c>
      <c r="F222" s="14" t="e">
        <f>#REF!+#REF!+#REF!+#REF!+#REF!+#REF!+#REF!+#REF!+#REF!+#REF!</f>
        <v>#REF!</v>
      </c>
      <c r="G222" s="8"/>
      <c r="H222" s="34"/>
      <c r="I222" s="35"/>
      <c r="J222" t="s">
        <v>40</v>
      </c>
      <c r="K222" s="36">
        <f t="shared" si="3"/>
        <v>0</v>
      </c>
    </row>
    <row r="223" spans="2:11" ht="12.75">
      <c r="B223" s="33">
        <v>147</v>
      </c>
      <c r="C223" s="8">
        <v>17</v>
      </c>
      <c r="D223" s="8" t="s">
        <v>275</v>
      </c>
      <c r="E223" s="26" t="s">
        <v>82</v>
      </c>
      <c r="F223" s="14" t="e">
        <f>#REF!+#REF!+#REF!+#REF!+#REF!+#REF!+#REF!+#REF!+#REF!+#REF!</f>
        <v>#REF!</v>
      </c>
      <c r="G223" s="8"/>
      <c r="H223" s="34"/>
      <c r="I223" s="35"/>
      <c r="J223" t="s">
        <v>40</v>
      </c>
      <c r="K223" s="36">
        <f t="shared" si="3"/>
        <v>0</v>
      </c>
    </row>
    <row r="224" spans="2:11" ht="12.75">
      <c r="B224" s="33">
        <v>154</v>
      </c>
      <c r="C224" s="8">
        <v>1</v>
      </c>
      <c r="D224" s="8" t="s">
        <v>276</v>
      </c>
      <c r="E224" s="26" t="s">
        <v>39</v>
      </c>
      <c r="F224" s="14" t="e">
        <f>#REF!+#REF!+#REF!+#REF!+#REF!+#REF!+#REF!+#REF!+#REF!+#REF!+#REF!</f>
        <v>#REF!</v>
      </c>
      <c r="G224" s="8"/>
      <c r="H224" s="34"/>
      <c r="I224" s="35"/>
      <c r="J224" t="s">
        <v>40</v>
      </c>
      <c r="K224" s="36">
        <f t="shared" si="3"/>
        <v>0</v>
      </c>
    </row>
    <row r="225" spans="2:11" ht="12.75">
      <c r="B225" s="33">
        <v>156</v>
      </c>
      <c r="C225" s="8">
        <v>18</v>
      </c>
      <c r="D225" s="8" t="s">
        <v>277</v>
      </c>
      <c r="E225" s="30" t="s">
        <v>39</v>
      </c>
      <c r="F225" s="14" t="e">
        <f>#REF!+#REF!+#REF!+#REF!+#REF!+#REF!+#REF!+#REF!+#REF!+#REF!+#REF!</f>
        <v>#REF!</v>
      </c>
      <c r="G225" s="8"/>
      <c r="H225" s="34"/>
      <c r="I225" s="35"/>
      <c r="J225" t="s">
        <v>40</v>
      </c>
      <c r="K225" s="36">
        <f t="shared" si="3"/>
        <v>0</v>
      </c>
    </row>
    <row r="226" spans="2:11" ht="12.75">
      <c r="B226" s="33">
        <v>157</v>
      </c>
      <c r="C226" s="8">
        <v>77</v>
      </c>
      <c r="D226" s="8" t="s">
        <v>278</v>
      </c>
      <c r="E226" s="30" t="s">
        <v>39</v>
      </c>
      <c r="F226" s="14" t="e">
        <f>#REF!+#REF!+#REF!+#REF!+#REF!+#REF!+#REF!+#REF!+#REF!+#REF!+#REF!</f>
        <v>#REF!</v>
      </c>
      <c r="G226" s="8"/>
      <c r="H226" s="34"/>
      <c r="I226" s="35"/>
      <c r="J226" t="s">
        <v>40</v>
      </c>
      <c r="K226" s="36">
        <f t="shared" si="3"/>
        <v>0</v>
      </c>
    </row>
    <row r="227" spans="2:11" ht="12.75">
      <c r="B227" s="33">
        <v>158</v>
      </c>
      <c r="C227" s="8">
        <v>14</v>
      </c>
      <c r="D227" s="8" t="s">
        <v>279</v>
      </c>
      <c r="E227" s="30" t="s">
        <v>39</v>
      </c>
      <c r="F227" s="14" t="e">
        <f>#REF!+#REF!+#REF!+#REF!+#REF!+#REF!+#REF!+#REF!+#REF!+#REF!+#REF!</f>
        <v>#REF!</v>
      </c>
      <c r="G227" s="8"/>
      <c r="H227" s="34"/>
      <c r="I227" s="35"/>
      <c r="J227" t="s">
        <v>40</v>
      </c>
      <c r="K227" s="36">
        <f t="shared" si="3"/>
        <v>0</v>
      </c>
    </row>
    <row r="228" spans="2:11" ht="12.75">
      <c r="B228" s="33">
        <v>160</v>
      </c>
      <c r="C228" s="8"/>
      <c r="D228" s="8" t="s">
        <v>280</v>
      </c>
      <c r="E228" s="30" t="s">
        <v>39</v>
      </c>
      <c r="F228" s="14" t="e">
        <f>#REF!+#REF!+#REF!+#REF!+#REF!+#REF!+#REF!+#REF!+#REF!+#REF!+#REF!</f>
        <v>#REF!</v>
      </c>
      <c r="G228" s="8"/>
      <c r="H228" s="34"/>
      <c r="I228" s="35"/>
      <c r="J228" t="s">
        <v>40</v>
      </c>
      <c r="K228" s="36">
        <f t="shared" si="3"/>
        <v>0</v>
      </c>
    </row>
    <row r="229" spans="2:11" ht="12.75">
      <c r="B229" s="33">
        <v>163</v>
      </c>
      <c r="C229" s="8"/>
      <c r="D229" s="8" t="s">
        <v>281</v>
      </c>
      <c r="E229" s="30" t="s">
        <v>39</v>
      </c>
      <c r="F229" s="14" t="e">
        <f>#REF!+#REF!+#REF!+#REF!+#REF!+#REF!+#REF!+#REF!+#REF!+#REF!+#REF!</f>
        <v>#REF!</v>
      </c>
      <c r="G229" s="8"/>
      <c r="H229" s="34"/>
      <c r="I229" s="35"/>
      <c r="J229" t="s">
        <v>40</v>
      </c>
      <c r="K229" s="36">
        <f t="shared" si="3"/>
        <v>0</v>
      </c>
    </row>
    <row r="230" spans="2:11" ht="12.75">
      <c r="B230" s="33">
        <v>169</v>
      </c>
      <c r="C230" s="8">
        <v>67</v>
      </c>
      <c r="D230" s="40" t="s">
        <v>282</v>
      </c>
      <c r="E230" s="30" t="s">
        <v>51</v>
      </c>
      <c r="F230" s="14" t="e">
        <f>#REF!+#REF!+#REF!+#REF!+#REF!+#REF!+#REF!+#REF!+#REF!+#REF!</f>
        <v>#REF!</v>
      </c>
      <c r="G230" s="8"/>
      <c r="H230" s="34"/>
      <c r="I230" s="35"/>
      <c r="J230" t="s">
        <v>40</v>
      </c>
      <c r="K230" s="36">
        <f t="shared" si="3"/>
        <v>0</v>
      </c>
    </row>
    <row r="231" spans="2:11" ht="12.75">
      <c r="B231" s="33">
        <v>176</v>
      </c>
      <c r="C231" s="8">
        <v>20</v>
      </c>
      <c r="D231" s="8" t="s">
        <v>283</v>
      </c>
      <c r="E231" s="30" t="s">
        <v>51</v>
      </c>
      <c r="F231" s="14" t="e">
        <f>#REF!+#REF!+#REF!+#REF!+#REF!+#REF!+#REF!+#REF!+#REF!+#REF!</f>
        <v>#REF!</v>
      </c>
      <c r="G231" s="8"/>
      <c r="H231" s="34"/>
      <c r="I231" s="35"/>
      <c r="J231" t="s">
        <v>40</v>
      </c>
      <c r="K231" s="36">
        <f t="shared" si="3"/>
        <v>0</v>
      </c>
    </row>
    <row r="232" spans="2:11" ht="12.75">
      <c r="B232" s="33">
        <v>182</v>
      </c>
      <c r="C232" s="8">
        <v>15</v>
      </c>
      <c r="D232" s="8" t="s">
        <v>284</v>
      </c>
      <c r="E232" s="26" t="s">
        <v>94</v>
      </c>
      <c r="F232" s="14" t="e">
        <f>#REF!+#REF!+#REF!+#REF!+#REF!+#REF!+#REF!+#REF!+#REF!+#REF!</f>
        <v>#REF!</v>
      </c>
      <c r="G232" s="8"/>
      <c r="H232" s="34"/>
      <c r="I232" s="35"/>
      <c r="J232" t="s">
        <v>43</v>
      </c>
      <c r="K232" s="36">
        <f t="shared" si="3"/>
        <v>0</v>
      </c>
    </row>
    <row r="233" spans="2:11" ht="12.75">
      <c r="B233" s="33">
        <v>183</v>
      </c>
      <c r="C233" s="8"/>
      <c r="D233" s="8" t="s">
        <v>285</v>
      </c>
      <c r="E233" s="30" t="s">
        <v>94</v>
      </c>
      <c r="F233" s="14" t="e">
        <f>#REF!+#REF!+#REF!+#REF!+#REF!+#REF!+#REF!+#REF!+#REF!+#REF!</f>
        <v>#REF!</v>
      </c>
      <c r="G233" s="8"/>
      <c r="H233" s="34"/>
      <c r="I233" s="35"/>
      <c r="J233" t="s">
        <v>43</v>
      </c>
      <c r="K233" s="36">
        <f t="shared" si="3"/>
        <v>0</v>
      </c>
    </row>
    <row r="234" spans="2:11" ht="12.75">
      <c r="B234" s="33">
        <v>184</v>
      </c>
      <c r="C234" s="8">
        <v>16</v>
      </c>
      <c r="D234" s="8" t="s">
        <v>286</v>
      </c>
      <c r="E234" s="30" t="s">
        <v>94</v>
      </c>
      <c r="F234" s="14" t="e">
        <f>#REF!+#REF!+#REF!+#REF!+#REF!+#REF!+#REF!+#REF!+#REF!+#REF!</f>
        <v>#REF!</v>
      </c>
      <c r="G234" s="8"/>
      <c r="H234" s="34"/>
      <c r="I234" s="35"/>
      <c r="J234" t="s">
        <v>43</v>
      </c>
      <c r="K234" s="36">
        <f t="shared" si="3"/>
        <v>0</v>
      </c>
    </row>
    <row r="235" spans="2:11" ht="12.75">
      <c r="B235" s="33">
        <v>185</v>
      </c>
      <c r="C235" s="8"/>
      <c r="D235" s="8" t="s">
        <v>287</v>
      </c>
      <c r="E235" s="30" t="s">
        <v>94</v>
      </c>
      <c r="F235" s="14" t="e">
        <f>#REF!+#REF!+#REF!+#REF!+#REF!+#REF!+#REF!+#REF!+#REF!+#REF!</f>
        <v>#REF!</v>
      </c>
      <c r="G235" s="8"/>
      <c r="H235" s="34"/>
      <c r="I235" s="35"/>
      <c r="J235" t="s">
        <v>43</v>
      </c>
      <c r="K235" s="36">
        <f t="shared" si="3"/>
        <v>0</v>
      </c>
    </row>
    <row r="236" spans="2:11" ht="12.75">
      <c r="B236" s="33">
        <v>189</v>
      </c>
      <c r="C236" s="8"/>
      <c r="D236" s="8" t="s">
        <v>288</v>
      </c>
      <c r="E236" s="30" t="s">
        <v>94</v>
      </c>
      <c r="F236" s="14" t="e">
        <f>#REF!+#REF!+#REF!+#REF!+#REF!+#REF!+#REF!+#REF!+#REF!+#REF!</f>
        <v>#REF!</v>
      </c>
      <c r="G236" s="8"/>
      <c r="H236" s="34"/>
      <c r="I236" s="35"/>
      <c r="J236" t="s">
        <v>43</v>
      </c>
      <c r="K236" s="36">
        <f t="shared" si="3"/>
        <v>0</v>
      </c>
    </row>
    <row r="237" spans="2:11" ht="12.75">
      <c r="B237" s="33">
        <v>190</v>
      </c>
      <c r="C237" s="8">
        <v>2</v>
      </c>
      <c r="D237" s="8" t="s">
        <v>289</v>
      </c>
      <c r="E237" s="30" t="s">
        <v>94</v>
      </c>
      <c r="F237" s="14" t="e">
        <f>#REF!+#REF!+#REF!+#REF!+#REF!+#REF!+#REF!+#REF!+#REF!+#REF!</f>
        <v>#REF!</v>
      </c>
      <c r="G237" s="8"/>
      <c r="H237" s="34"/>
      <c r="I237" s="35"/>
      <c r="J237" t="s">
        <v>43</v>
      </c>
      <c r="K237" s="36">
        <f t="shared" si="3"/>
        <v>0</v>
      </c>
    </row>
    <row r="238" spans="2:11" ht="12.75">
      <c r="B238" s="33">
        <v>192</v>
      </c>
      <c r="C238" s="8">
        <v>3</v>
      </c>
      <c r="D238" s="8" t="s">
        <v>290</v>
      </c>
      <c r="E238" s="30" t="s">
        <v>94</v>
      </c>
      <c r="F238" s="14" t="e">
        <f>#REF!+#REF!+#REF!+#REF!+#REF!+#REF!+#REF!+#REF!+#REF!+#REF!</f>
        <v>#REF!</v>
      </c>
      <c r="G238" s="8"/>
      <c r="H238" s="34"/>
      <c r="I238" s="35"/>
      <c r="J238" t="s">
        <v>43</v>
      </c>
      <c r="K238" s="36">
        <f t="shared" si="3"/>
        <v>0</v>
      </c>
    </row>
    <row r="239" spans="2:11" ht="12.75">
      <c r="B239" s="33">
        <v>193</v>
      </c>
      <c r="C239" s="8"/>
      <c r="D239" s="8" t="s">
        <v>291</v>
      </c>
      <c r="E239" s="30" t="s">
        <v>94</v>
      </c>
      <c r="F239" s="14" t="e">
        <f>#REF!+#REF!+#REF!+#REF!+#REF!+#REF!+#REF!+#REF!+#REF!+#REF!</f>
        <v>#REF!</v>
      </c>
      <c r="G239" s="8"/>
      <c r="H239" s="34"/>
      <c r="I239" s="35"/>
      <c r="J239" t="s">
        <v>43</v>
      </c>
      <c r="K239" s="36">
        <f aca="true" t="shared" si="4" ref="K239:K302">IF(J239="",1,0)</f>
        <v>0</v>
      </c>
    </row>
    <row r="240" spans="2:11" ht="12.75">
      <c r="B240" s="33">
        <v>195</v>
      </c>
      <c r="C240" s="8"/>
      <c r="D240" s="8" t="s">
        <v>292</v>
      </c>
      <c r="E240" s="30" t="s">
        <v>94</v>
      </c>
      <c r="F240" s="14" t="e">
        <f>#REF!+#REF!+#REF!+#REF!+#REF!+#REF!+#REF!+#REF!+#REF!+#REF!</f>
        <v>#REF!</v>
      </c>
      <c r="G240" s="8"/>
      <c r="H240" s="34"/>
      <c r="I240" s="35"/>
      <c r="J240" t="s">
        <v>43</v>
      </c>
      <c r="K240" s="36">
        <f t="shared" si="4"/>
        <v>0</v>
      </c>
    </row>
    <row r="241" spans="2:11" ht="12.75">
      <c r="B241" s="33">
        <v>196</v>
      </c>
      <c r="C241" s="8"/>
      <c r="D241" s="8" t="s">
        <v>293</v>
      </c>
      <c r="E241" s="30" t="s">
        <v>94</v>
      </c>
      <c r="F241" s="14" t="e">
        <f>#REF!+#REF!+#REF!+#REF!+#REF!+#REF!+#REF!+#REF!+#REF!+#REF!</f>
        <v>#REF!</v>
      </c>
      <c r="G241" s="8"/>
      <c r="H241" s="34"/>
      <c r="I241" s="35"/>
      <c r="J241" t="s">
        <v>43</v>
      </c>
      <c r="K241" s="36">
        <f t="shared" si="4"/>
        <v>0</v>
      </c>
    </row>
    <row r="242" spans="2:11" ht="12.75">
      <c r="B242" s="33">
        <v>198</v>
      </c>
      <c r="C242" s="8"/>
      <c r="D242" s="8" t="s">
        <v>294</v>
      </c>
      <c r="E242" s="30" t="s">
        <v>94</v>
      </c>
      <c r="F242" s="14" t="e">
        <f>#REF!+#REF!+#REF!+#REF!+#REF!+#REF!+#REF!+#REF!+#REF!+#REF!</f>
        <v>#REF!</v>
      </c>
      <c r="G242" s="8"/>
      <c r="H242" s="34"/>
      <c r="I242" s="35"/>
      <c r="J242" t="s">
        <v>43</v>
      </c>
      <c r="K242" s="36">
        <f t="shared" si="4"/>
        <v>0</v>
      </c>
    </row>
    <row r="243" spans="2:11" ht="12.75">
      <c r="B243" s="33">
        <v>208</v>
      </c>
      <c r="C243" s="8">
        <v>2</v>
      </c>
      <c r="D243" s="8" t="s">
        <v>295</v>
      </c>
      <c r="E243" s="30" t="s">
        <v>59</v>
      </c>
      <c r="F243" s="14" t="e">
        <f>#REF!+#REF!+#REF!+#REF!+#REF!+#REF!+#REF!+#REF!+#REF!+#REF!</f>
        <v>#REF!</v>
      </c>
      <c r="G243" s="8"/>
      <c r="H243" s="34"/>
      <c r="I243" s="35"/>
      <c r="J243" t="s">
        <v>43</v>
      </c>
      <c r="K243" s="36">
        <f t="shared" si="4"/>
        <v>0</v>
      </c>
    </row>
    <row r="244" spans="2:11" ht="12.75">
      <c r="B244" s="33">
        <v>211</v>
      </c>
      <c r="C244" s="8">
        <v>9</v>
      </c>
      <c r="D244" s="8" t="s">
        <v>296</v>
      </c>
      <c r="E244" s="30" t="s">
        <v>59</v>
      </c>
      <c r="F244" s="14" t="e">
        <f>#REF!+#REF!+#REF!+#REF!+#REF!+#REF!+#REF!+#REF!+#REF!+#REF!</f>
        <v>#REF!</v>
      </c>
      <c r="G244" s="8"/>
      <c r="H244" s="34"/>
      <c r="I244" s="35"/>
      <c r="J244" t="s">
        <v>43</v>
      </c>
      <c r="K244" s="36">
        <f t="shared" si="4"/>
        <v>0</v>
      </c>
    </row>
    <row r="245" spans="2:11" ht="12.75">
      <c r="B245" s="33">
        <v>212</v>
      </c>
      <c r="C245" s="8">
        <v>3</v>
      </c>
      <c r="D245" s="8" t="s">
        <v>297</v>
      </c>
      <c r="E245" s="30" t="s">
        <v>59</v>
      </c>
      <c r="F245" s="14" t="e">
        <f>#REF!+#REF!+#REF!+#REF!+#REF!+#REF!+#REF!+#REF!+#REF!+#REF!</f>
        <v>#REF!</v>
      </c>
      <c r="G245" s="8"/>
      <c r="H245" s="34"/>
      <c r="I245" s="35"/>
      <c r="J245" t="s">
        <v>43</v>
      </c>
      <c r="K245" s="36">
        <f t="shared" si="4"/>
        <v>0</v>
      </c>
    </row>
    <row r="246" spans="2:11" ht="12.75">
      <c r="B246" s="33">
        <v>213</v>
      </c>
      <c r="C246" s="8">
        <v>29</v>
      </c>
      <c r="D246" s="8" t="s">
        <v>298</v>
      </c>
      <c r="E246" s="30" t="s">
        <v>59</v>
      </c>
      <c r="F246" s="14" t="e">
        <f>#REF!+#REF!+#REF!+#REF!+#REF!+#REF!+#REF!+#REF!+#REF!+#REF!</f>
        <v>#REF!</v>
      </c>
      <c r="G246" s="8"/>
      <c r="H246" s="34"/>
      <c r="I246" s="35"/>
      <c r="J246" t="s">
        <v>43</v>
      </c>
      <c r="K246" s="36">
        <f t="shared" si="4"/>
        <v>0</v>
      </c>
    </row>
    <row r="247" spans="2:11" ht="12.75">
      <c r="B247" s="33">
        <v>216</v>
      </c>
      <c r="C247" s="8">
        <v>5</v>
      </c>
      <c r="D247" s="8" t="s">
        <v>257</v>
      </c>
      <c r="E247" s="30" t="s">
        <v>59</v>
      </c>
      <c r="F247" s="14" t="e">
        <f>#REF!+#REF!+#REF!+#REF!+#REF!+#REF!+#REF!+#REF!+#REF!+#REF!</f>
        <v>#REF!</v>
      </c>
      <c r="G247" s="8"/>
      <c r="H247" s="34"/>
      <c r="I247" s="35"/>
      <c r="J247" t="s">
        <v>43</v>
      </c>
      <c r="K247" s="36">
        <f t="shared" si="4"/>
        <v>0</v>
      </c>
    </row>
    <row r="248" spans="2:11" ht="12.75">
      <c r="B248" s="33">
        <v>217</v>
      </c>
      <c r="C248" s="8">
        <v>21</v>
      </c>
      <c r="D248" s="8" t="s">
        <v>299</v>
      </c>
      <c r="E248" s="30" t="s">
        <v>59</v>
      </c>
      <c r="F248" s="14" t="e">
        <f>#REF!+#REF!+#REF!+#REF!+#REF!+#REF!+#REF!+#REF!+#REF!+#REF!</f>
        <v>#REF!</v>
      </c>
      <c r="G248" s="8"/>
      <c r="H248" s="34"/>
      <c r="I248" s="35"/>
      <c r="J248" t="s">
        <v>43</v>
      </c>
      <c r="K248" s="36">
        <f t="shared" si="4"/>
        <v>0</v>
      </c>
    </row>
    <row r="249" spans="2:11" ht="12.75">
      <c r="B249" s="33">
        <v>218</v>
      </c>
      <c r="C249" s="8">
        <v>7</v>
      </c>
      <c r="D249" s="8" t="s">
        <v>300</v>
      </c>
      <c r="E249" s="30" t="s">
        <v>59</v>
      </c>
      <c r="F249" s="14" t="e">
        <f>#REF!+#REF!+#REF!+#REF!+#REF!+#REF!+#REF!+#REF!+#REF!+#REF!</f>
        <v>#REF!</v>
      </c>
      <c r="G249" s="8"/>
      <c r="H249" s="34"/>
      <c r="I249" s="35"/>
      <c r="J249" t="s">
        <v>43</v>
      </c>
      <c r="K249" s="36">
        <f t="shared" si="4"/>
        <v>0</v>
      </c>
    </row>
    <row r="250" spans="2:11" ht="12.75">
      <c r="B250" s="33">
        <v>219</v>
      </c>
      <c r="C250" s="8">
        <v>28</v>
      </c>
      <c r="D250" s="8" t="s">
        <v>301</v>
      </c>
      <c r="E250" s="30" t="s">
        <v>59</v>
      </c>
      <c r="F250" s="14" t="e">
        <f>#REF!+#REF!+#REF!+#REF!+#REF!+#REF!+#REF!+#REF!+#REF!+#REF!</f>
        <v>#REF!</v>
      </c>
      <c r="G250" s="8"/>
      <c r="H250" s="34"/>
      <c r="I250" s="35"/>
      <c r="J250" t="s">
        <v>43</v>
      </c>
      <c r="K250" s="36">
        <f t="shared" si="4"/>
        <v>0</v>
      </c>
    </row>
    <row r="251" spans="2:11" ht="12.75">
      <c r="B251" s="33">
        <v>224</v>
      </c>
      <c r="C251" s="8">
        <v>20</v>
      </c>
      <c r="D251" s="8" t="s">
        <v>302</v>
      </c>
      <c r="E251" s="30" t="s">
        <v>89</v>
      </c>
      <c r="F251" s="14" t="e">
        <f>#REF!+#REF!+#REF!+#REF!+#REF!+#REF!+#REF!+#REF!+#REF!+#REF!</f>
        <v>#REF!</v>
      </c>
      <c r="G251" s="8"/>
      <c r="H251" s="34"/>
      <c r="I251" s="35"/>
      <c r="J251" t="s">
        <v>43</v>
      </c>
      <c r="K251" s="36">
        <f t="shared" si="4"/>
        <v>0</v>
      </c>
    </row>
    <row r="252" spans="2:11" ht="12.75">
      <c r="B252" s="33">
        <v>228</v>
      </c>
      <c r="C252" s="8">
        <v>15</v>
      </c>
      <c r="D252" s="8" t="s">
        <v>303</v>
      </c>
      <c r="E252" s="30" t="s">
        <v>89</v>
      </c>
      <c r="F252" s="14" t="e">
        <f>#REF!+#REF!+#REF!+#REF!+#REF!+#REF!+#REF!+#REF!+#REF!+#REF!</f>
        <v>#REF!</v>
      </c>
      <c r="G252" s="8"/>
      <c r="H252" s="34"/>
      <c r="I252" s="35"/>
      <c r="J252" t="s">
        <v>43</v>
      </c>
      <c r="K252" s="36">
        <f t="shared" si="4"/>
        <v>0</v>
      </c>
    </row>
    <row r="253" spans="2:11" ht="12.75">
      <c r="B253" s="33">
        <v>230</v>
      </c>
      <c r="C253" s="8">
        <v>1</v>
      </c>
      <c r="D253" s="8" t="s">
        <v>304</v>
      </c>
      <c r="E253" s="30" t="s">
        <v>89</v>
      </c>
      <c r="F253" s="14" t="e">
        <f>#REF!+#REF!+#REF!+#REF!+#REF!+#REF!+#REF!+#REF!+#REF!+#REF!</f>
        <v>#REF!</v>
      </c>
      <c r="G253" s="8"/>
      <c r="H253" s="34"/>
      <c r="I253" s="35"/>
      <c r="J253" t="s">
        <v>43</v>
      </c>
      <c r="K253" s="36">
        <f t="shared" si="4"/>
        <v>0</v>
      </c>
    </row>
    <row r="254" spans="2:11" ht="12.75">
      <c r="B254" s="33">
        <v>232</v>
      </c>
      <c r="C254" s="8">
        <v>55</v>
      </c>
      <c r="D254" s="8" t="s">
        <v>305</v>
      </c>
      <c r="E254" s="30" t="s">
        <v>66</v>
      </c>
      <c r="F254" s="14" t="e">
        <f>#REF!+#REF!+#REF!+#REF!+#REF!+#REF!+#REF!+#REF!+#REF!+#REF!</f>
        <v>#REF!</v>
      </c>
      <c r="G254" s="8"/>
      <c r="H254" s="34"/>
      <c r="I254" s="35"/>
      <c r="J254" t="s">
        <v>43</v>
      </c>
      <c r="K254" s="36">
        <f t="shared" si="4"/>
        <v>0</v>
      </c>
    </row>
    <row r="255" spans="2:11" ht="12.75">
      <c r="B255" s="33">
        <v>233</v>
      </c>
      <c r="C255" s="8">
        <v>18</v>
      </c>
      <c r="D255" s="8" t="s">
        <v>306</v>
      </c>
      <c r="E255" s="30" t="s">
        <v>66</v>
      </c>
      <c r="F255" s="14" t="e">
        <f>#REF!+#REF!+#REF!+#REF!+#REF!+#REF!+#REF!+#REF!+#REF!+#REF!</f>
        <v>#REF!</v>
      </c>
      <c r="G255" s="8"/>
      <c r="H255" s="34"/>
      <c r="I255" s="35"/>
      <c r="J255" t="s">
        <v>43</v>
      </c>
      <c r="K255" s="36">
        <f t="shared" si="4"/>
        <v>0</v>
      </c>
    </row>
    <row r="256" spans="2:11" ht="12.75">
      <c r="B256" s="33">
        <v>235</v>
      </c>
      <c r="C256" s="8">
        <v>11</v>
      </c>
      <c r="D256" s="8" t="s">
        <v>307</v>
      </c>
      <c r="E256" s="30" t="s">
        <v>66</v>
      </c>
      <c r="F256" s="14" t="e">
        <f>#REF!+#REF!+#REF!+#REF!+#REF!+#REF!+#REF!+#REF!+#REF!+#REF!</f>
        <v>#REF!</v>
      </c>
      <c r="G256" s="8"/>
      <c r="H256" s="34"/>
      <c r="I256" s="35"/>
      <c r="J256" t="s">
        <v>43</v>
      </c>
      <c r="K256" s="36">
        <f t="shared" si="4"/>
        <v>0</v>
      </c>
    </row>
    <row r="257" spans="2:11" ht="12.75">
      <c r="B257" s="33">
        <v>237</v>
      </c>
      <c r="C257" s="8">
        <v>1</v>
      </c>
      <c r="D257" s="8" t="s">
        <v>308</v>
      </c>
      <c r="E257" s="30" t="s">
        <v>66</v>
      </c>
      <c r="F257" s="14" t="e">
        <f>#REF!+#REF!+#REF!+#REF!+#REF!+#REF!+#REF!+#REF!+#REF!+#REF!</f>
        <v>#REF!</v>
      </c>
      <c r="G257" s="8"/>
      <c r="H257" s="34"/>
      <c r="I257" s="35"/>
      <c r="J257" t="s">
        <v>43</v>
      </c>
      <c r="K257" s="36">
        <f t="shared" si="4"/>
        <v>0</v>
      </c>
    </row>
    <row r="258" spans="2:11" ht="12.75">
      <c r="B258" s="33">
        <v>239</v>
      </c>
      <c r="C258" s="8">
        <v>20</v>
      </c>
      <c r="D258" s="8" t="s">
        <v>309</v>
      </c>
      <c r="E258" s="30" t="s">
        <v>66</v>
      </c>
      <c r="F258" s="14" t="e">
        <f>#REF!+#REF!+#REF!+#REF!+#REF!+#REF!+#REF!+#REF!+#REF!+#REF!</f>
        <v>#REF!</v>
      </c>
      <c r="G258" s="8"/>
      <c r="H258" s="34"/>
      <c r="I258" s="35"/>
      <c r="J258" t="s">
        <v>43</v>
      </c>
      <c r="K258" s="36">
        <f t="shared" si="4"/>
        <v>0</v>
      </c>
    </row>
    <row r="259" spans="2:11" ht="12.75">
      <c r="B259" s="33">
        <v>244</v>
      </c>
      <c r="C259" s="8">
        <v>91</v>
      </c>
      <c r="D259" s="8" t="s">
        <v>310</v>
      </c>
      <c r="E259" s="30" t="s">
        <v>66</v>
      </c>
      <c r="F259" s="14" t="e">
        <f>#REF!+#REF!+#REF!+#REF!+#REF!+#REF!+#REF!+#REF!+#REF!+#REF!</f>
        <v>#REF!</v>
      </c>
      <c r="G259" s="8"/>
      <c r="H259" s="34"/>
      <c r="I259" s="35"/>
      <c r="J259" t="s">
        <v>43</v>
      </c>
      <c r="K259" s="36">
        <f t="shared" si="4"/>
        <v>0</v>
      </c>
    </row>
    <row r="260" spans="2:11" ht="12.75">
      <c r="B260" s="33">
        <v>248</v>
      </c>
      <c r="C260" s="8"/>
      <c r="D260" s="8" t="s">
        <v>311</v>
      </c>
      <c r="E260" s="30" t="s">
        <v>66</v>
      </c>
      <c r="F260" s="14" t="e">
        <f>#REF!+#REF!+#REF!+#REF!+#REF!+#REF!+#REF!+#REF!+#REF!+#REF!</f>
        <v>#REF!</v>
      </c>
      <c r="G260" s="8"/>
      <c r="H260" s="34"/>
      <c r="I260" s="35"/>
      <c r="J260" t="s">
        <v>43</v>
      </c>
      <c r="K260" s="36">
        <f t="shared" si="4"/>
        <v>0</v>
      </c>
    </row>
    <row r="261" spans="2:11" ht="12.75">
      <c r="B261" s="33">
        <v>252</v>
      </c>
      <c r="C261" s="8">
        <v>44</v>
      </c>
      <c r="D261" s="8" t="s">
        <v>312</v>
      </c>
      <c r="E261" s="30" t="s">
        <v>66</v>
      </c>
      <c r="F261" s="14" t="e">
        <f>#REF!+#REF!+#REF!+#REF!+#REF!+#REF!+#REF!+#REF!+#REF!+#REF!</f>
        <v>#REF!</v>
      </c>
      <c r="G261" s="8"/>
      <c r="H261" s="34"/>
      <c r="I261" s="35"/>
      <c r="J261" t="s">
        <v>43</v>
      </c>
      <c r="K261" s="36">
        <f t="shared" si="4"/>
        <v>0</v>
      </c>
    </row>
    <row r="262" spans="2:11" ht="12.75">
      <c r="B262" s="33">
        <v>253</v>
      </c>
      <c r="C262" s="8">
        <v>20</v>
      </c>
      <c r="D262" s="8" t="s">
        <v>313</v>
      </c>
      <c r="E262" s="30" t="s">
        <v>115</v>
      </c>
      <c r="F262" s="14" t="e">
        <f>#REF!+#REF!+#REF!+#REF!+#REF!+#REF!+#REF!+#REF!+#REF!+#REF!</f>
        <v>#REF!</v>
      </c>
      <c r="G262" s="8"/>
      <c r="H262" s="34"/>
      <c r="I262" s="35"/>
      <c r="J262" t="s">
        <v>43</v>
      </c>
      <c r="K262" s="36">
        <f t="shared" si="4"/>
        <v>0</v>
      </c>
    </row>
    <row r="263" spans="2:11" ht="12.75">
      <c r="B263" s="33">
        <v>254</v>
      </c>
      <c r="C263" s="8">
        <v>33</v>
      </c>
      <c r="D263" s="8" t="s">
        <v>314</v>
      </c>
      <c r="E263" s="30" t="s">
        <v>115</v>
      </c>
      <c r="F263" s="14" t="e">
        <f>#REF!+#REF!+#REF!+#REF!+#REF!+#REF!+#REF!+#REF!+#REF!+#REF!</f>
        <v>#REF!</v>
      </c>
      <c r="G263" s="8"/>
      <c r="H263" s="34"/>
      <c r="I263" s="35"/>
      <c r="J263" t="s">
        <v>43</v>
      </c>
      <c r="K263" s="36">
        <f t="shared" si="4"/>
        <v>0</v>
      </c>
    </row>
    <row r="264" spans="2:11" ht="12.75">
      <c r="B264" s="33">
        <v>257</v>
      </c>
      <c r="C264" s="8">
        <v>25</v>
      </c>
      <c r="D264" s="8" t="s">
        <v>315</v>
      </c>
      <c r="E264" s="30" t="s">
        <v>115</v>
      </c>
      <c r="F264" s="14" t="e">
        <f>#REF!+#REF!+#REF!+#REF!+#REF!+#REF!+#REF!+#REF!+#REF!+#REF!</f>
        <v>#REF!</v>
      </c>
      <c r="G264" s="8"/>
      <c r="H264" s="34"/>
      <c r="I264" s="35"/>
      <c r="J264" t="s">
        <v>43</v>
      </c>
      <c r="K264" s="36">
        <f t="shared" si="4"/>
        <v>0</v>
      </c>
    </row>
    <row r="265" spans="2:11" ht="12.75">
      <c r="B265" s="33">
        <v>258</v>
      </c>
      <c r="C265" s="8">
        <v>7</v>
      </c>
      <c r="D265" s="8" t="s">
        <v>316</v>
      </c>
      <c r="E265" s="30" t="s">
        <v>115</v>
      </c>
      <c r="F265" s="14" t="e">
        <f>#REF!+#REF!+#REF!+#REF!+#REF!+#REF!+#REF!+#REF!+#REF!+#REF!</f>
        <v>#REF!</v>
      </c>
      <c r="G265" s="8"/>
      <c r="H265" s="34"/>
      <c r="I265" s="35"/>
      <c r="J265" t="s">
        <v>43</v>
      </c>
      <c r="K265" s="36">
        <f t="shared" si="4"/>
        <v>0</v>
      </c>
    </row>
    <row r="266" spans="2:11" ht="12.75">
      <c r="B266" s="33">
        <v>263</v>
      </c>
      <c r="C266" s="8"/>
      <c r="D266" s="8" t="s">
        <v>317</v>
      </c>
      <c r="E266" s="30" t="s">
        <v>115</v>
      </c>
      <c r="F266" s="14" t="e">
        <f>#REF!+#REF!+#REF!+#REF!+#REF!+#REF!+#REF!+#REF!+#REF!+#REF!</f>
        <v>#REF!</v>
      </c>
      <c r="G266" s="8"/>
      <c r="H266" s="34"/>
      <c r="I266" s="35"/>
      <c r="J266" t="s">
        <v>43</v>
      </c>
      <c r="K266" s="36">
        <f t="shared" si="4"/>
        <v>0</v>
      </c>
    </row>
    <row r="267" spans="2:11" ht="12.75">
      <c r="B267" s="33">
        <v>265</v>
      </c>
      <c r="C267" s="8"/>
      <c r="D267" s="8" t="s">
        <v>318</v>
      </c>
      <c r="E267" s="30" t="s">
        <v>115</v>
      </c>
      <c r="F267" s="14" t="e">
        <f>#REF!+#REF!+#REF!+#REF!+#REF!+#REF!+#REF!+#REF!+#REF!+#REF!</f>
        <v>#REF!</v>
      </c>
      <c r="G267" s="8"/>
      <c r="H267" s="34"/>
      <c r="I267" s="35"/>
      <c r="J267" t="s">
        <v>43</v>
      </c>
      <c r="K267" s="36">
        <f t="shared" si="4"/>
        <v>0</v>
      </c>
    </row>
    <row r="268" spans="2:11" ht="12.75">
      <c r="B268" s="33">
        <v>266</v>
      </c>
      <c r="C268" s="8"/>
      <c r="D268" s="8" t="s">
        <v>319</v>
      </c>
      <c r="E268" s="30" t="s">
        <v>115</v>
      </c>
      <c r="F268" s="14" t="e">
        <f>#REF!+#REF!+#REF!+#REF!+#REF!+#REF!+#REF!+#REF!+#REF!+#REF!</f>
        <v>#REF!</v>
      </c>
      <c r="G268" s="8"/>
      <c r="H268" s="34"/>
      <c r="I268" s="35"/>
      <c r="J268" t="s">
        <v>43</v>
      </c>
      <c r="K268" s="36">
        <f t="shared" si="4"/>
        <v>0</v>
      </c>
    </row>
    <row r="269" spans="2:11" ht="12.75">
      <c r="B269" s="8"/>
      <c r="C269" s="8"/>
      <c r="D269" s="8"/>
      <c r="E269" s="30"/>
      <c r="F269" s="14"/>
      <c r="G269" s="8"/>
      <c r="H269" s="34"/>
      <c r="I269" s="35"/>
      <c r="K269" s="36">
        <f t="shared" si="4"/>
        <v>1</v>
      </c>
    </row>
    <row r="270" spans="2:11" ht="12.75">
      <c r="B270" s="8"/>
      <c r="C270" s="8"/>
      <c r="D270" s="8"/>
      <c r="E270" s="30"/>
      <c r="F270" s="14"/>
      <c r="G270" s="8"/>
      <c r="H270" s="34"/>
      <c r="I270" s="35"/>
      <c r="K270" s="36">
        <f t="shared" si="4"/>
        <v>1</v>
      </c>
    </row>
    <row r="271" spans="2:11" ht="12.75">
      <c r="B271" s="8"/>
      <c r="C271" s="8"/>
      <c r="D271" s="8"/>
      <c r="E271" s="30"/>
      <c r="F271" s="14"/>
      <c r="G271" s="8"/>
      <c r="H271" s="34"/>
      <c r="I271" s="35"/>
      <c r="K271" s="36">
        <f t="shared" si="4"/>
        <v>1</v>
      </c>
    </row>
    <row r="272" spans="2:11" ht="12.75">
      <c r="B272" s="8"/>
      <c r="C272" s="8"/>
      <c r="D272" s="8"/>
      <c r="E272" s="30"/>
      <c r="F272" s="14"/>
      <c r="G272" s="8"/>
      <c r="H272" s="34"/>
      <c r="I272" s="35"/>
      <c r="K272" s="36">
        <f t="shared" si="4"/>
        <v>1</v>
      </c>
    </row>
    <row r="273" spans="2:11" ht="12.75">
      <c r="B273" s="8"/>
      <c r="C273" s="8"/>
      <c r="D273" s="8"/>
      <c r="E273" s="30"/>
      <c r="F273" s="14"/>
      <c r="G273" s="8"/>
      <c r="H273" s="34"/>
      <c r="I273" s="35"/>
      <c r="K273" s="36">
        <f t="shared" si="4"/>
        <v>1</v>
      </c>
    </row>
    <row r="274" spans="2:11" ht="12.75">
      <c r="B274" s="8"/>
      <c r="C274" s="8"/>
      <c r="D274" s="8"/>
      <c r="E274" s="30"/>
      <c r="F274" s="14"/>
      <c r="G274" s="8"/>
      <c r="H274" s="34"/>
      <c r="I274" s="35"/>
      <c r="K274" s="36">
        <f t="shared" si="4"/>
        <v>1</v>
      </c>
    </row>
    <row r="275" spans="2:11" ht="12.75">
      <c r="B275" s="8"/>
      <c r="C275" s="8"/>
      <c r="D275" s="8"/>
      <c r="E275" s="30"/>
      <c r="F275" s="14"/>
      <c r="G275" s="8"/>
      <c r="H275" s="34"/>
      <c r="I275" s="35"/>
      <c r="K275" s="36">
        <f t="shared" si="4"/>
        <v>1</v>
      </c>
    </row>
    <row r="276" spans="2:11" ht="12.75">
      <c r="B276" s="8"/>
      <c r="C276" s="8"/>
      <c r="D276" s="8"/>
      <c r="E276" s="30"/>
      <c r="F276" s="14"/>
      <c r="G276" s="8"/>
      <c r="H276" s="34"/>
      <c r="I276" s="35"/>
      <c r="K276" s="36">
        <f t="shared" si="4"/>
        <v>1</v>
      </c>
    </row>
    <row r="277" spans="2:11" ht="12.75">
      <c r="B277" s="8"/>
      <c r="C277" s="8"/>
      <c r="D277" s="8"/>
      <c r="E277" s="30"/>
      <c r="F277" s="14"/>
      <c r="G277" s="8"/>
      <c r="H277" s="34"/>
      <c r="I277" s="35"/>
      <c r="K277" s="36">
        <f t="shared" si="4"/>
        <v>1</v>
      </c>
    </row>
    <row r="278" spans="2:11" ht="12.75">
      <c r="B278" s="8"/>
      <c r="C278" s="8"/>
      <c r="D278" s="8"/>
      <c r="E278" s="30"/>
      <c r="F278" s="14"/>
      <c r="G278" s="8"/>
      <c r="H278" s="34"/>
      <c r="I278" s="35"/>
      <c r="K278" s="36">
        <f t="shared" si="4"/>
        <v>1</v>
      </c>
    </row>
    <row r="279" spans="2:11" ht="12.75">
      <c r="B279" s="8"/>
      <c r="C279" s="8"/>
      <c r="D279" s="8"/>
      <c r="E279" s="30"/>
      <c r="F279" s="14"/>
      <c r="G279" s="8"/>
      <c r="H279" s="34"/>
      <c r="I279" s="35"/>
      <c r="K279" s="36">
        <f t="shared" si="4"/>
        <v>1</v>
      </c>
    </row>
    <row r="280" spans="2:11" ht="12.75">
      <c r="B280" s="8"/>
      <c r="C280" s="8"/>
      <c r="D280" s="8"/>
      <c r="E280" s="30"/>
      <c r="F280" s="14"/>
      <c r="G280" s="8"/>
      <c r="H280" s="34"/>
      <c r="I280" s="35"/>
      <c r="K280" s="36">
        <f t="shared" si="4"/>
        <v>1</v>
      </c>
    </row>
    <row r="281" spans="2:11" ht="12.75">
      <c r="B281" s="8"/>
      <c r="C281" s="8"/>
      <c r="D281" s="8"/>
      <c r="E281" s="30"/>
      <c r="F281" s="14"/>
      <c r="G281" s="8"/>
      <c r="H281" s="34"/>
      <c r="I281" s="35"/>
      <c r="K281" s="36">
        <f t="shared" si="4"/>
        <v>1</v>
      </c>
    </row>
    <row r="282" spans="2:11" ht="12.75">
      <c r="B282" s="8"/>
      <c r="C282" s="8"/>
      <c r="D282" s="8"/>
      <c r="E282" s="30"/>
      <c r="F282" s="14"/>
      <c r="G282" s="8"/>
      <c r="H282" s="34"/>
      <c r="I282" s="35"/>
      <c r="K282" s="36">
        <f t="shared" si="4"/>
        <v>1</v>
      </c>
    </row>
    <row r="283" spans="2:11" ht="12.75">
      <c r="B283" s="8"/>
      <c r="C283" s="8"/>
      <c r="D283" s="8"/>
      <c r="E283" s="30"/>
      <c r="F283" s="14"/>
      <c r="G283" s="8"/>
      <c r="H283" s="34"/>
      <c r="I283" s="35"/>
      <c r="K283" s="36">
        <f t="shared" si="4"/>
        <v>1</v>
      </c>
    </row>
    <row r="284" spans="2:11" ht="12.75">
      <c r="B284" s="8"/>
      <c r="C284" s="8"/>
      <c r="D284" s="8"/>
      <c r="E284" s="30"/>
      <c r="F284" s="14"/>
      <c r="G284" s="8"/>
      <c r="H284" s="34"/>
      <c r="I284" s="35"/>
      <c r="K284" s="36">
        <f t="shared" si="4"/>
        <v>1</v>
      </c>
    </row>
    <row r="285" spans="2:11" ht="12.75">
      <c r="B285" s="8"/>
      <c r="C285" s="8"/>
      <c r="D285" s="8"/>
      <c r="E285" s="30"/>
      <c r="F285" s="14"/>
      <c r="G285" s="8"/>
      <c r="H285" s="34"/>
      <c r="I285" s="35"/>
      <c r="K285" s="36">
        <f t="shared" si="4"/>
        <v>1</v>
      </c>
    </row>
    <row r="286" spans="2:11" ht="12.75">
      <c r="B286" s="8"/>
      <c r="C286" s="8"/>
      <c r="D286" s="8"/>
      <c r="E286" s="30"/>
      <c r="F286" s="14"/>
      <c r="G286" s="8"/>
      <c r="H286" s="34"/>
      <c r="I286" s="35"/>
      <c r="K286" s="36">
        <f t="shared" si="4"/>
        <v>1</v>
      </c>
    </row>
    <row r="287" spans="2:11" ht="12.75">
      <c r="B287" s="8"/>
      <c r="C287" s="8"/>
      <c r="D287" s="8"/>
      <c r="E287" s="30"/>
      <c r="F287" s="14"/>
      <c r="G287" s="8"/>
      <c r="H287" s="34"/>
      <c r="I287" s="35"/>
      <c r="K287" s="36">
        <f t="shared" si="4"/>
        <v>1</v>
      </c>
    </row>
    <row r="288" spans="2:11" ht="12.75">
      <c r="B288" s="8"/>
      <c r="C288" s="8"/>
      <c r="D288" s="8"/>
      <c r="E288" s="30"/>
      <c r="F288" s="14"/>
      <c r="G288" s="8"/>
      <c r="H288" s="34"/>
      <c r="I288" s="35"/>
      <c r="K288" s="36">
        <f t="shared" si="4"/>
        <v>1</v>
      </c>
    </row>
    <row r="289" spans="2:11" ht="12.75">
      <c r="B289" s="8"/>
      <c r="C289" s="8"/>
      <c r="D289" s="8"/>
      <c r="E289" s="30"/>
      <c r="F289" s="14"/>
      <c r="G289" s="8"/>
      <c r="H289" s="34"/>
      <c r="I289" s="35"/>
      <c r="K289" s="36">
        <f t="shared" si="4"/>
        <v>1</v>
      </c>
    </row>
    <row r="290" spans="2:11" ht="12.75">
      <c r="B290" s="8"/>
      <c r="C290" s="8"/>
      <c r="D290" s="8"/>
      <c r="E290" s="30"/>
      <c r="F290" s="14"/>
      <c r="G290" s="8"/>
      <c r="H290" s="34"/>
      <c r="I290" s="35"/>
      <c r="K290" s="36">
        <f t="shared" si="4"/>
        <v>1</v>
      </c>
    </row>
    <row r="291" spans="2:11" ht="12.75">
      <c r="B291" s="8"/>
      <c r="C291" s="8"/>
      <c r="D291" s="8"/>
      <c r="E291" s="30"/>
      <c r="F291" s="14"/>
      <c r="G291" s="8"/>
      <c r="H291" s="34"/>
      <c r="I291" s="35"/>
      <c r="K291" s="36">
        <f t="shared" si="4"/>
        <v>1</v>
      </c>
    </row>
    <row r="292" spans="2:11" ht="12.75">
      <c r="B292" s="8"/>
      <c r="C292" s="8"/>
      <c r="D292" s="8"/>
      <c r="E292" s="30"/>
      <c r="F292" s="14"/>
      <c r="G292" s="8"/>
      <c r="H292" s="34"/>
      <c r="I292" s="35"/>
      <c r="K292" s="36">
        <f t="shared" si="4"/>
        <v>1</v>
      </c>
    </row>
    <row r="293" spans="2:11" ht="12.75">
      <c r="B293" s="8"/>
      <c r="C293" s="8"/>
      <c r="D293" s="8"/>
      <c r="E293" s="30"/>
      <c r="F293" s="14"/>
      <c r="G293" s="8"/>
      <c r="H293" s="34"/>
      <c r="I293" s="35"/>
      <c r="K293" s="36">
        <f t="shared" si="4"/>
        <v>1</v>
      </c>
    </row>
    <row r="294" spans="2:11" ht="12.75">
      <c r="B294" s="8"/>
      <c r="C294" s="8"/>
      <c r="D294" s="8"/>
      <c r="E294" s="30"/>
      <c r="F294" s="14"/>
      <c r="G294" s="8"/>
      <c r="H294" s="34"/>
      <c r="I294" s="35"/>
      <c r="K294" s="36">
        <f t="shared" si="4"/>
        <v>1</v>
      </c>
    </row>
    <row r="295" spans="2:11" ht="12.75">
      <c r="B295" s="8"/>
      <c r="C295" s="8"/>
      <c r="D295" s="8"/>
      <c r="E295" s="30"/>
      <c r="F295" s="14"/>
      <c r="G295" s="8"/>
      <c r="H295" s="34"/>
      <c r="I295" s="35"/>
      <c r="K295" s="36">
        <f t="shared" si="4"/>
        <v>1</v>
      </c>
    </row>
    <row r="296" spans="2:11" ht="12.75">
      <c r="B296" s="8"/>
      <c r="C296" s="8"/>
      <c r="D296" s="8"/>
      <c r="E296" s="30"/>
      <c r="F296" s="14"/>
      <c r="G296" s="8"/>
      <c r="H296" s="34"/>
      <c r="I296" s="35"/>
      <c r="K296" s="36">
        <f t="shared" si="4"/>
        <v>1</v>
      </c>
    </row>
    <row r="297" spans="2:11" ht="12.75">
      <c r="B297" s="8"/>
      <c r="C297" s="8"/>
      <c r="D297" s="8"/>
      <c r="E297" s="30"/>
      <c r="F297" s="14"/>
      <c r="G297" s="8"/>
      <c r="H297" s="34"/>
      <c r="I297" s="35"/>
      <c r="K297" s="36">
        <f t="shared" si="4"/>
        <v>1</v>
      </c>
    </row>
    <row r="298" spans="2:11" ht="12.75">
      <c r="B298" s="8"/>
      <c r="C298" s="8"/>
      <c r="D298" s="8"/>
      <c r="E298" s="30"/>
      <c r="F298" s="14"/>
      <c r="G298" s="8"/>
      <c r="H298" s="34"/>
      <c r="I298" s="35"/>
      <c r="K298" s="36">
        <f t="shared" si="4"/>
        <v>1</v>
      </c>
    </row>
    <row r="299" spans="2:11" ht="12.75">
      <c r="B299" s="8"/>
      <c r="C299" s="8"/>
      <c r="D299" s="8"/>
      <c r="E299" s="30"/>
      <c r="F299" s="14"/>
      <c r="G299" s="8"/>
      <c r="H299" s="34"/>
      <c r="I299" s="35"/>
      <c r="K299" s="36">
        <f t="shared" si="4"/>
        <v>1</v>
      </c>
    </row>
    <row r="300" spans="2:11" ht="12.75">
      <c r="B300" s="8"/>
      <c r="C300" s="8"/>
      <c r="D300" s="8"/>
      <c r="E300" s="30"/>
      <c r="F300" s="14"/>
      <c r="G300" s="8"/>
      <c r="H300" s="34"/>
      <c r="I300" s="35"/>
      <c r="K300" s="36">
        <f t="shared" si="4"/>
        <v>1</v>
      </c>
    </row>
    <row r="301" spans="2:11" ht="12.75">
      <c r="B301" s="8"/>
      <c r="C301" s="8"/>
      <c r="D301" s="8"/>
      <c r="E301" s="30"/>
      <c r="F301" s="14"/>
      <c r="G301" s="8"/>
      <c r="H301" s="34"/>
      <c r="I301" s="35"/>
      <c r="K301" s="36">
        <f t="shared" si="4"/>
        <v>1</v>
      </c>
    </row>
    <row r="302" spans="2:11" ht="12.75">
      <c r="B302" s="8"/>
      <c r="C302" s="8"/>
      <c r="D302" s="8"/>
      <c r="E302" s="30"/>
      <c r="F302" s="14"/>
      <c r="G302" s="8"/>
      <c r="H302" s="34"/>
      <c r="I302" s="35"/>
      <c r="K302" s="36">
        <f t="shared" si="4"/>
        <v>1</v>
      </c>
    </row>
    <row r="303" spans="2:11" ht="12.75">
      <c r="B303" s="8"/>
      <c r="C303" s="8"/>
      <c r="D303" s="8"/>
      <c r="E303" s="30"/>
      <c r="F303" s="14"/>
      <c r="G303" s="8"/>
      <c r="H303" s="34"/>
      <c r="I303" s="35"/>
      <c r="K303" s="36">
        <f aca="true" t="shared" si="5" ref="K303:K341">IF(J303="",1,0)</f>
        <v>1</v>
      </c>
    </row>
    <row r="304" spans="2:11" ht="12.75">
      <c r="B304" s="8"/>
      <c r="C304" s="8"/>
      <c r="D304" s="8"/>
      <c r="E304" s="30"/>
      <c r="F304" s="14"/>
      <c r="G304" s="8"/>
      <c r="H304" s="34"/>
      <c r="I304" s="35"/>
      <c r="K304" s="36">
        <f t="shared" si="5"/>
        <v>1</v>
      </c>
    </row>
    <row r="305" spans="2:11" ht="12.75">
      <c r="B305" s="8"/>
      <c r="C305" s="8"/>
      <c r="D305" s="8"/>
      <c r="E305" s="30"/>
      <c r="F305" s="14"/>
      <c r="G305" s="8"/>
      <c r="H305" s="34"/>
      <c r="I305" s="35"/>
      <c r="K305" s="36">
        <f t="shared" si="5"/>
        <v>1</v>
      </c>
    </row>
    <row r="306" spans="2:11" ht="12.75">
      <c r="B306" s="8"/>
      <c r="C306" s="8"/>
      <c r="D306" s="8"/>
      <c r="E306" s="30"/>
      <c r="F306" s="14"/>
      <c r="G306" s="8"/>
      <c r="H306" s="34"/>
      <c r="I306" s="35"/>
      <c r="K306" s="36">
        <f t="shared" si="5"/>
        <v>1</v>
      </c>
    </row>
    <row r="307" spans="2:11" ht="12.75">
      <c r="B307" s="8"/>
      <c r="C307" s="8"/>
      <c r="D307" s="8"/>
      <c r="E307" s="30"/>
      <c r="F307" s="14"/>
      <c r="G307" s="8"/>
      <c r="H307" s="34"/>
      <c r="I307" s="35"/>
      <c r="K307" s="36">
        <f t="shared" si="5"/>
        <v>1</v>
      </c>
    </row>
    <row r="308" spans="2:11" ht="12.75">
      <c r="B308" s="8"/>
      <c r="C308" s="8"/>
      <c r="D308" s="8"/>
      <c r="E308" s="30"/>
      <c r="F308" s="14"/>
      <c r="G308" s="8"/>
      <c r="H308" s="34"/>
      <c r="I308" s="35"/>
      <c r="K308" s="36">
        <f t="shared" si="5"/>
        <v>1</v>
      </c>
    </row>
    <row r="309" spans="2:11" ht="12.75">
      <c r="B309" s="8"/>
      <c r="C309" s="8"/>
      <c r="D309" s="8"/>
      <c r="E309" s="30"/>
      <c r="F309" s="14"/>
      <c r="G309" s="8"/>
      <c r="H309" s="34"/>
      <c r="I309" s="35"/>
      <c r="K309" s="36">
        <f t="shared" si="5"/>
        <v>1</v>
      </c>
    </row>
    <row r="310" spans="2:11" ht="12.75">
      <c r="B310" s="8"/>
      <c r="C310" s="8"/>
      <c r="D310" s="8"/>
      <c r="E310" s="30"/>
      <c r="F310" s="14"/>
      <c r="G310" s="8"/>
      <c r="H310" s="34"/>
      <c r="I310" s="35"/>
      <c r="K310" s="36">
        <f t="shared" si="5"/>
        <v>1</v>
      </c>
    </row>
    <row r="311" spans="2:11" ht="12.75">
      <c r="B311" s="8"/>
      <c r="C311" s="8"/>
      <c r="D311" s="8"/>
      <c r="E311" s="30"/>
      <c r="F311" s="14"/>
      <c r="G311" s="8"/>
      <c r="H311" s="34"/>
      <c r="I311" s="35"/>
      <c r="K311" s="36">
        <f t="shared" si="5"/>
        <v>1</v>
      </c>
    </row>
    <row r="312" spans="2:11" ht="12.75">
      <c r="B312" s="8"/>
      <c r="C312" s="8"/>
      <c r="D312" s="8"/>
      <c r="E312" s="30"/>
      <c r="F312" s="14"/>
      <c r="G312" s="8"/>
      <c r="H312" s="34"/>
      <c r="I312" s="35"/>
      <c r="K312" s="36">
        <f t="shared" si="5"/>
        <v>1</v>
      </c>
    </row>
    <row r="313" spans="2:11" ht="12.75">
      <c r="B313" s="8"/>
      <c r="C313" s="8"/>
      <c r="D313" s="8"/>
      <c r="E313" s="30"/>
      <c r="F313" s="14"/>
      <c r="G313" s="8"/>
      <c r="H313" s="34"/>
      <c r="I313" s="35"/>
      <c r="K313" s="36">
        <f t="shared" si="5"/>
        <v>1</v>
      </c>
    </row>
    <row r="314" spans="2:11" ht="12.75">
      <c r="B314" s="8"/>
      <c r="C314" s="8"/>
      <c r="D314" s="8"/>
      <c r="E314" s="30"/>
      <c r="F314" s="14"/>
      <c r="G314" s="8"/>
      <c r="H314" s="34"/>
      <c r="I314" s="35"/>
      <c r="K314" s="36">
        <f t="shared" si="5"/>
        <v>1</v>
      </c>
    </row>
    <row r="315" spans="2:11" ht="12.75">
      <c r="B315" s="8"/>
      <c r="C315" s="8"/>
      <c r="D315" s="8"/>
      <c r="E315" s="30"/>
      <c r="F315" s="14"/>
      <c r="G315" s="8"/>
      <c r="H315" s="34"/>
      <c r="I315" s="35"/>
      <c r="K315" s="36">
        <f t="shared" si="5"/>
        <v>1</v>
      </c>
    </row>
    <row r="316" spans="2:11" ht="12.75">
      <c r="B316" s="8"/>
      <c r="C316" s="8"/>
      <c r="D316" s="8"/>
      <c r="E316" s="30"/>
      <c r="F316" s="14"/>
      <c r="G316" s="8"/>
      <c r="H316" s="34"/>
      <c r="I316" s="35"/>
      <c r="K316" s="36">
        <f t="shared" si="5"/>
        <v>1</v>
      </c>
    </row>
    <row r="317" spans="2:11" ht="12.75">
      <c r="B317" s="8"/>
      <c r="C317" s="8"/>
      <c r="D317" s="8"/>
      <c r="E317" s="30"/>
      <c r="F317" s="14"/>
      <c r="G317" s="8"/>
      <c r="H317" s="34"/>
      <c r="I317" s="35"/>
      <c r="K317" s="36">
        <f t="shared" si="5"/>
        <v>1</v>
      </c>
    </row>
    <row r="318" spans="2:11" ht="12.75">
      <c r="B318" s="8"/>
      <c r="C318" s="8"/>
      <c r="D318" s="8"/>
      <c r="E318" s="30"/>
      <c r="F318" s="14"/>
      <c r="G318" s="8"/>
      <c r="H318" s="34"/>
      <c r="I318" s="35"/>
      <c r="K318" s="36">
        <f t="shared" si="5"/>
        <v>1</v>
      </c>
    </row>
    <row r="319" spans="2:11" ht="12.75">
      <c r="B319" s="8"/>
      <c r="C319" s="8"/>
      <c r="D319" s="8"/>
      <c r="E319" s="30"/>
      <c r="F319" s="14"/>
      <c r="G319" s="8"/>
      <c r="H319" s="34"/>
      <c r="I319" s="35"/>
      <c r="K319" s="36">
        <f t="shared" si="5"/>
        <v>1</v>
      </c>
    </row>
    <row r="320" spans="2:11" ht="12.75">
      <c r="B320" s="8"/>
      <c r="C320" s="8"/>
      <c r="D320" s="8"/>
      <c r="E320" s="30"/>
      <c r="F320" s="14"/>
      <c r="G320" s="8"/>
      <c r="H320" s="34"/>
      <c r="I320" s="35"/>
      <c r="K320" s="36">
        <f t="shared" si="5"/>
        <v>1</v>
      </c>
    </row>
    <row r="321" spans="2:11" ht="12.75">
      <c r="B321" s="8"/>
      <c r="C321" s="8"/>
      <c r="D321" s="8"/>
      <c r="E321" s="30"/>
      <c r="F321" s="14"/>
      <c r="G321" s="8"/>
      <c r="H321" s="34"/>
      <c r="I321" s="35"/>
      <c r="K321" s="36">
        <f t="shared" si="5"/>
        <v>1</v>
      </c>
    </row>
    <row r="322" spans="2:11" ht="12.75">
      <c r="B322" s="8"/>
      <c r="C322" s="8"/>
      <c r="D322" s="8"/>
      <c r="E322" s="30"/>
      <c r="F322" s="14"/>
      <c r="G322" s="8"/>
      <c r="H322" s="34"/>
      <c r="I322" s="35"/>
      <c r="K322" s="36">
        <f t="shared" si="5"/>
        <v>1</v>
      </c>
    </row>
    <row r="323" spans="2:11" ht="12.75">
      <c r="B323" s="8"/>
      <c r="C323" s="8"/>
      <c r="D323" s="8"/>
      <c r="E323" s="30"/>
      <c r="F323" s="14"/>
      <c r="G323" s="8"/>
      <c r="H323" s="34"/>
      <c r="I323" s="35"/>
      <c r="K323" s="36">
        <f t="shared" si="5"/>
        <v>1</v>
      </c>
    </row>
    <row r="324" spans="2:11" ht="12.75">
      <c r="B324" s="8"/>
      <c r="C324" s="8"/>
      <c r="D324" s="8"/>
      <c r="E324" s="30"/>
      <c r="F324" s="14"/>
      <c r="G324" s="8"/>
      <c r="H324" s="34"/>
      <c r="I324" s="35"/>
      <c r="K324" s="36">
        <f t="shared" si="5"/>
        <v>1</v>
      </c>
    </row>
    <row r="325" spans="2:11" ht="12.75">
      <c r="B325" s="8"/>
      <c r="C325" s="8"/>
      <c r="D325" s="8"/>
      <c r="E325" s="30"/>
      <c r="F325" s="14"/>
      <c r="G325" s="8"/>
      <c r="H325" s="34"/>
      <c r="I325" s="35"/>
      <c r="K325" s="36">
        <f t="shared" si="5"/>
        <v>1</v>
      </c>
    </row>
    <row r="326" spans="2:11" ht="12.75">
      <c r="B326" s="8"/>
      <c r="C326" s="8"/>
      <c r="D326" s="8"/>
      <c r="E326" s="30"/>
      <c r="F326" s="14"/>
      <c r="G326" s="8"/>
      <c r="H326" s="34"/>
      <c r="I326" s="35"/>
      <c r="K326" s="36">
        <f t="shared" si="5"/>
        <v>1</v>
      </c>
    </row>
    <row r="327" spans="2:11" ht="12.75">
      <c r="B327" s="8"/>
      <c r="C327" s="8"/>
      <c r="D327" s="8"/>
      <c r="E327" s="30"/>
      <c r="F327" s="14"/>
      <c r="G327" s="8"/>
      <c r="H327" s="34"/>
      <c r="I327" s="35"/>
      <c r="K327" s="36">
        <f t="shared" si="5"/>
        <v>1</v>
      </c>
    </row>
    <row r="328" spans="2:11" ht="12.75">
      <c r="B328" s="8"/>
      <c r="C328" s="8"/>
      <c r="D328" s="8"/>
      <c r="E328" s="30"/>
      <c r="F328" s="14"/>
      <c r="G328" s="8"/>
      <c r="H328" s="34"/>
      <c r="I328" s="35"/>
      <c r="K328" s="36">
        <f t="shared" si="5"/>
        <v>1</v>
      </c>
    </row>
    <row r="329" spans="2:11" ht="12.75">
      <c r="B329" s="8"/>
      <c r="C329" s="8"/>
      <c r="D329" s="8"/>
      <c r="E329" s="30"/>
      <c r="F329" s="14"/>
      <c r="G329" s="8"/>
      <c r="H329" s="34"/>
      <c r="I329" s="35"/>
      <c r="K329" s="36">
        <f t="shared" si="5"/>
        <v>1</v>
      </c>
    </row>
    <row r="330" spans="2:11" ht="12.75">
      <c r="B330" s="8"/>
      <c r="C330" s="8"/>
      <c r="D330" s="8"/>
      <c r="E330" s="30"/>
      <c r="F330" s="14"/>
      <c r="G330" s="8"/>
      <c r="H330" s="34"/>
      <c r="I330" s="35"/>
      <c r="K330" s="36">
        <f t="shared" si="5"/>
        <v>1</v>
      </c>
    </row>
    <row r="331" spans="2:11" ht="12.75">
      <c r="B331" s="8"/>
      <c r="C331" s="8"/>
      <c r="D331" s="8"/>
      <c r="E331" s="30"/>
      <c r="F331" s="14"/>
      <c r="G331" s="8"/>
      <c r="H331" s="34"/>
      <c r="I331" s="35"/>
      <c r="K331" s="36">
        <f t="shared" si="5"/>
        <v>1</v>
      </c>
    </row>
    <row r="332" spans="2:11" ht="12.75">
      <c r="B332" s="8"/>
      <c r="C332" s="8"/>
      <c r="D332" s="8"/>
      <c r="E332" s="30"/>
      <c r="F332" s="14"/>
      <c r="G332" s="8"/>
      <c r="H332" s="34"/>
      <c r="I332" s="35"/>
      <c r="K332" s="36">
        <f t="shared" si="5"/>
        <v>1</v>
      </c>
    </row>
    <row r="333" spans="2:11" ht="12.75">
      <c r="B333" s="8"/>
      <c r="C333" s="8"/>
      <c r="D333" s="8"/>
      <c r="E333" s="30"/>
      <c r="F333" s="14"/>
      <c r="G333" s="8"/>
      <c r="H333" s="34"/>
      <c r="I333" s="35"/>
      <c r="K333" s="36">
        <f t="shared" si="5"/>
        <v>1</v>
      </c>
    </row>
    <row r="334" spans="2:11" ht="12.75">
      <c r="B334" s="8"/>
      <c r="C334" s="8"/>
      <c r="D334" s="8"/>
      <c r="E334" s="30"/>
      <c r="F334" s="14"/>
      <c r="G334" s="8"/>
      <c r="H334" s="34"/>
      <c r="I334" s="35"/>
      <c r="K334" s="36">
        <f t="shared" si="5"/>
        <v>1</v>
      </c>
    </row>
    <row r="335" spans="2:11" ht="12.75">
      <c r="B335" s="8"/>
      <c r="C335" s="8"/>
      <c r="D335" s="8"/>
      <c r="E335" s="30"/>
      <c r="F335" s="14"/>
      <c r="G335" s="8"/>
      <c r="H335" s="34"/>
      <c r="I335" s="35"/>
      <c r="K335" s="36">
        <f t="shared" si="5"/>
        <v>1</v>
      </c>
    </row>
    <row r="336" spans="2:11" ht="12.75">
      <c r="B336" s="8"/>
      <c r="C336" s="8"/>
      <c r="D336" s="8"/>
      <c r="E336" s="30"/>
      <c r="F336" s="14"/>
      <c r="G336" s="8"/>
      <c r="H336" s="34"/>
      <c r="I336" s="35"/>
      <c r="K336" s="36">
        <f t="shared" si="5"/>
        <v>1</v>
      </c>
    </row>
    <row r="337" spans="2:11" ht="12.75">
      <c r="B337" s="8"/>
      <c r="C337" s="8"/>
      <c r="D337" s="8"/>
      <c r="E337" s="30"/>
      <c r="F337" s="14"/>
      <c r="G337" s="8"/>
      <c r="H337" s="34"/>
      <c r="I337" s="35"/>
      <c r="K337" s="36">
        <f t="shared" si="5"/>
        <v>1</v>
      </c>
    </row>
    <row r="338" spans="2:11" ht="12.75">
      <c r="B338" s="8"/>
      <c r="C338" s="8"/>
      <c r="D338" s="8"/>
      <c r="E338" s="30"/>
      <c r="F338" s="14"/>
      <c r="G338" s="8"/>
      <c r="H338" s="34"/>
      <c r="I338" s="35"/>
      <c r="K338" s="36">
        <f t="shared" si="5"/>
        <v>1</v>
      </c>
    </row>
    <row r="339" spans="2:11" ht="12.75">
      <c r="B339" s="8"/>
      <c r="C339" s="8"/>
      <c r="D339" s="8"/>
      <c r="E339" s="30"/>
      <c r="F339" s="14"/>
      <c r="G339" s="8"/>
      <c r="H339" s="34"/>
      <c r="I339" s="35"/>
      <c r="K339" s="36">
        <f t="shared" si="5"/>
        <v>1</v>
      </c>
    </row>
    <row r="340" spans="2:11" ht="12.75">
      <c r="B340" s="8"/>
      <c r="C340" s="8"/>
      <c r="D340" s="8"/>
      <c r="E340" s="30"/>
      <c r="F340" s="14"/>
      <c r="G340" s="8"/>
      <c r="H340" s="34"/>
      <c r="I340" s="35"/>
      <c r="K340" s="36">
        <f t="shared" si="5"/>
        <v>1</v>
      </c>
    </row>
    <row r="341" spans="2:11" ht="12.75">
      <c r="B341" s="8"/>
      <c r="C341" s="8"/>
      <c r="D341" s="8"/>
      <c r="E341" s="30"/>
      <c r="F341" s="14"/>
      <c r="G341" s="8"/>
      <c r="H341" s="34"/>
      <c r="I341" s="35"/>
      <c r="K341" s="36">
        <f t="shared" si="5"/>
        <v>1</v>
      </c>
    </row>
    <row r="342" spans="2:9" ht="12.75">
      <c r="B342" s="8"/>
      <c r="C342" s="8"/>
      <c r="D342" s="8"/>
      <c r="E342" s="30"/>
      <c r="F342" s="14"/>
      <c r="G342" s="8"/>
      <c r="H342" s="34"/>
      <c r="I342" s="35"/>
    </row>
    <row r="343" spans="2:9" ht="12.75">
      <c r="B343" s="8"/>
      <c r="C343" s="8"/>
      <c r="D343" s="8"/>
      <c r="E343" s="30"/>
      <c r="F343" s="14"/>
      <c r="G343" s="8"/>
      <c r="H343" s="34"/>
      <c r="I343" s="35"/>
    </row>
    <row r="344" spans="2:9" ht="12.75">
      <c r="B344" s="8"/>
      <c r="C344" s="8"/>
      <c r="D344" s="8"/>
      <c r="E344" s="30"/>
      <c r="F344" s="14"/>
      <c r="G344" s="8"/>
      <c r="H344" s="34"/>
      <c r="I344" s="35"/>
    </row>
    <row r="345" spans="2:9" ht="12.75">
      <c r="B345" s="8"/>
      <c r="C345" s="8"/>
      <c r="D345" s="8"/>
      <c r="E345" s="30"/>
      <c r="F345" s="14"/>
      <c r="G345" s="8"/>
      <c r="H345" s="34"/>
      <c r="I345" s="35"/>
    </row>
  </sheetData>
  <sheetProtection selectLockedCells="1" selectUnlockedCells="1"/>
  <autoFilter ref="B1:J34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25">
      <selection activeCell="N17" activeCellId="1" sqref="C3:C51 N17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383</v>
      </c>
      <c r="B7" s="322"/>
      <c r="C7" s="323" t="s">
        <v>384</v>
      </c>
      <c r="D7" s="323"/>
      <c r="E7" s="323"/>
      <c r="F7" s="323"/>
      <c r="G7" s="323"/>
      <c r="H7" s="323"/>
      <c r="I7" s="322" t="s">
        <v>374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Заявки!A29</f>
        <v>Энергия</v>
      </c>
      <c r="D11" s="335"/>
      <c r="E11" s="335"/>
      <c r="F11" s="335"/>
      <c r="G11" s="317" t="s">
        <v>358</v>
      </c>
      <c r="H11" s="317"/>
      <c r="I11" s="336" t="str">
        <f>Заявки!A207</f>
        <v>Арсеналец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Заявки!A30</f>
        <v>0</v>
      </c>
      <c r="B14" s="277">
        <f>Заявки!B30</f>
        <v>0</v>
      </c>
      <c r="C14" s="9"/>
      <c r="D14" s="10">
        <v>4</v>
      </c>
      <c r="E14" s="9"/>
      <c r="F14" s="11"/>
      <c r="G14" s="7">
        <f>Заявки!A208</f>
        <v>0</v>
      </c>
      <c r="H14" s="277">
        <f>Заявки!B208</f>
        <v>0</v>
      </c>
      <c r="I14" s="9"/>
      <c r="J14" s="10"/>
      <c r="K14" s="9"/>
      <c r="L14" s="11"/>
    </row>
    <row r="15" spans="1:12" ht="15" customHeight="1">
      <c r="A15" s="7">
        <f>Заявки!A31</f>
        <v>0</v>
      </c>
      <c r="B15" s="277">
        <f>Заявки!B31</f>
        <v>0</v>
      </c>
      <c r="C15" s="8"/>
      <c r="D15" s="14">
        <v>1</v>
      </c>
      <c r="E15" s="8"/>
      <c r="F15" s="15"/>
      <c r="G15" s="7">
        <f>Заявки!A209</f>
        <v>0</v>
      </c>
      <c r="H15" s="277">
        <f>Заявки!B209</f>
        <v>0</v>
      </c>
      <c r="I15" s="8"/>
      <c r="J15" s="14"/>
      <c r="K15" s="8"/>
      <c r="L15" s="15"/>
    </row>
    <row r="16" spans="1:12" ht="15" customHeight="1">
      <c r="A16" s="7">
        <f>Заявки!A32</f>
        <v>0</v>
      </c>
      <c r="B16" s="277">
        <f>Заявки!B32</f>
        <v>0</v>
      </c>
      <c r="C16" s="8"/>
      <c r="D16" s="14"/>
      <c r="E16" s="8"/>
      <c r="F16" s="15"/>
      <c r="G16" s="7">
        <f>Заявки!A210</f>
        <v>0</v>
      </c>
      <c r="H16" s="277">
        <f>Заявки!B210</f>
        <v>0</v>
      </c>
      <c r="I16" s="8"/>
      <c r="J16" s="14"/>
      <c r="K16" s="8"/>
      <c r="L16" s="15"/>
    </row>
    <row r="17" spans="1:12" ht="15" customHeight="1">
      <c r="A17" s="7">
        <f>Заявки!A33</f>
        <v>0</v>
      </c>
      <c r="B17" s="277">
        <f>Заявки!B33</f>
        <v>0</v>
      </c>
      <c r="C17" s="8"/>
      <c r="D17" s="14">
        <v>1</v>
      </c>
      <c r="E17" s="8"/>
      <c r="F17" s="15"/>
      <c r="G17" s="7">
        <f>Заявки!A211</f>
        <v>0</v>
      </c>
      <c r="H17" s="277">
        <f>Заявки!B211</f>
        <v>0</v>
      </c>
      <c r="I17" s="8"/>
      <c r="J17" s="14"/>
      <c r="K17" s="8"/>
      <c r="L17" s="15"/>
    </row>
    <row r="18" spans="1:12" ht="15" customHeight="1">
      <c r="A18" s="7">
        <f>Заявки!A34</f>
        <v>0</v>
      </c>
      <c r="B18" s="277">
        <f>Заявки!B34</f>
        <v>0</v>
      </c>
      <c r="C18" s="8"/>
      <c r="D18" s="14"/>
      <c r="E18" s="8"/>
      <c r="F18" s="15"/>
      <c r="G18" s="7">
        <f>Заявки!A212</f>
        <v>0</v>
      </c>
      <c r="H18" s="277">
        <f>Заявки!B212</f>
        <v>0</v>
      </c>
      <c r="I18" s="8"/>
      <c r="J18" s="14">
        <v>8</v>
      </c>
      <c r="K18" s="8"/>
      <c r="L18" s="15"/>
    </row>
    <row r="19" spans="1:12" ht="15" customHeight="1">
      <c r="A19" s="7">
        <f>Заявки!A35</f>
        <v>0</v>
      </c>
      <c r="B19" s="277">
        <f>Заявки!B35</f>
        <v>0</v>
      </c>
      <c r="C19" s="8"/>
      <c r="D19" s="14"/>
      <c r="E19" s="8"/>
      <c r="F19" s="15"/>
      <c r="G19" s="7">
        <f>Заявки!A213</f>
        <v>0</v>
      </c>
      <c r="H19" s="277">
        <f>Заявки!B213</f>
        <v>0</v>
      </c>
      <c r="I19" s="8"/>
      <c r="J19" s="14">
        <v>6</v>
      </c>
      <c r="K19" s="8"/>
      <c r="L19" s="15"/>
    </row>
    <row r="20" spans="1:12" ht="15" customHeight="1">
      <c r="A20" s="7">
        <f>Заявки!A36</f>
        <v>0</v>
      </c>
      <c r="B20" s="277">
        <f>Заявки!B36</f>
        <v>0</v>
      </c>
      <c r="C20" s="8"/>
      <c r="D20" s="14"/>
      <c r="E20" s="8"/>
      <c r="F20" s="15"/>
      <c r="G20" s="7">
        <f>Заявки!A214</f>
        <v>0</v>
      </c>
      <c r="H20" s="277">
        <f>Заявки!B214</f>
        <v>0</v>
      </c>
      <c r="I20" s="8"/>
      <c r="J20" s="14">
        <v>3</v>
      </c>
      <c r="K20" s="8"/>
      <c r="L20" s="15"/>
    </row>
    <row r="21" spans="1:12" ht="15" customHeight="1">
      <c r="A21" s="7">
        <f>Заявки!A37</f>
        <v>0</v>
      </c>
      <c r="B21" s="277">
        <f>Заявки!B37</f>
        <v>0</v>
      </c>
      <c r="C21" s="8"/>
      <c r="D21" s="14"/>
      <c r="E21" s="8"/>
      <c r="F21" s="15"/>
      <c r="G21" s="7">
        <f>Заявки!A215</f>
        <v>0</v>
      </c>
      <c r="H21" s="277">
        <f>Заявки!B215</f>
        <v>0</v>
      </c>
      <c r="I21" s="8"/>
      <c r="J21" s="14">
        <v>2</v>
      </c>
      <c r="K21" s="8"/>
      <c r="L21" s="15"/>
    </row>
    <row r="22" spans="1:12" ht="15" customHeight="1">
      <c r="A22" s="7">
        <f>Заявки!A38</f>
        <v>0</v>
      </c>
      <c r="B22" s="277">
        <f>Заявки!B38</f>
        <v>0</v>
      </c>
      <c r="C22" s="8"/>
      <c r="D22" s="14"/>
      <c r="E22" s="8"/>
      <c r="F22" s="15"/>
      <c r="G22" s="7">
        <f>Заявки!A216</f>
        <v>0</v>
      </c>
      <c r="H22" s="277">
        <f>Заявки!B216</f>
        <v>0</v>
      </c>
      <c r="I22" s="8"/>
      <c r="J22" s="14"/>
      <c r="K22" s="8"/>
      <c r="L22" s="15"/>
    </row>
    <row r="23" spans="1:12" ht="15" customHeight="1">
      <c r="A23" s="7">
        <f>Заявки!A39</f>
        <v>0</v>
      </c>
      <c r="B23" s="277">
        <f>Заявки!B39</f>
        <v>0</v>
      </c>
      <c r="C23" s="8"/>
      <c r="D23" s="14">
        <v>1</v>
      </c>
      <c r="E23" s="8"/>
      <c r="F23" s="15"/>
      <c r="G23" s="7">
        <f>Заявки!A217</f>
        <v>0</v>
      </c>
      <c r="H23" s="277">
        <f>Заявки!B217</f>
        <v>0</v>
      </c>
      <c r="I23" s="8"/>
      <c r="J23" s="14"/>
      <c r="K23" s="8"/>
      <c r="L23" s="15"/>
    </row>
    <row r="24" spans="1:12" ht="15" customHeight="1">
      <c r="A24" s="7">
        <f>Заявки!A40</f>
        <v>0</v>
      </c>
      <c r="B24" s="277">
        <f>Заявки!B40</f>
        <v>0</v>
      </c>
      <c r="C24" s="8"/>
      <c r="D24" s="14"/>
      <c r="E24" s="8"/>
      <c r="F24" s="15"/>
      <c r="G24" s="7">
        <f>Заявки!A218</f>
        <v>0</v>
      </c>
      <c r="H24" s="277">
        <f>Заявки!B218</f>
        <v>0</v>
      </c>
      <c r="I24" s="8"/>
      <c r="J24" s="14">
        <v>2</v>
      </c>
      <c r="K24" s="8"/>
      <c r="L24" s="15"/>
    </row>
    <row r="25" spans="1:12" ht="15" customHeight="1">
      <c r="A25" s="7">
        <f>Заявки!A41</f>
        <v>0</v>
      </c>
      <c r="B25" s="277">
        <f>Заявки!B41</f>
        <v>0</v>
      </c>
      <c r="C25" s="8"/>
      <c r="D25" s="14"/>
      <c r="E25" s="8"/>
      <c r="F25" s="15"/>
      <c r="G25" s="7">
        <f>Заявки!A219</f>
        <v>0</v>
      </c>
      <c r="H25" s="277">
        <f>Заявки!B219</f>
        <v>0</v>
      </c>
      <c r="I25" s="8"/>
      <c r="J25" s="14"/>
      <c r="K25" s="8"/>
      <c r="L25" s="15"/>
    </row>
    <row r="26" spans="1:12" ht="15" customHeight="1">
      <c r="A26" s="7">
        <f>Заявки!A42</f>
        <v>0</v>
      </c>
      <c r="B26" s="277">
        <f>Заявки!B42</f>
        <v>0</v>
      </c>
      <c r="C26" s="8"/>
      <c r="D26" s="14"/>
      <c r="E26" s="8"/>
      <c r="F26" s="15"/>
      <c r="G26" s="7">
        <f>Заявки!A220</f>
        <v>0</v>
      </c>
      <c r="H26" s="277">
        <f>Заявки!B220</f>
        <v>0</v>
      </c>
      <c r="I26" s="8"/>
      <c r="J26" s="14"/>
      <c r="K26" s="8"/>
      <c r="L26" s="15"/>
    </row>
    <row r="27" spans="1:12" ht="15" customHeight="1">
      <c r="A27" s="7">
        <f>Заявки!A43</f>
        <v>0</v>
      </c>
      <c r="B27" s="277">
        <f>Заявки!B43</f>
        <v>0</v>
      </c>
      <c r="C27" s="8"/>
      <c r="D27" s="14"/>
      <c r="E27" s="8"/>
      <c r="F27" s="15"/>
      <c r="G27" s="7">
        <f>Заявки!A221</f>
        <v>0</v>
      </c>
      <c r="H27" s="277">
        <f>Заявки!B221</f>
        <v>0</v>
      </c>
      <c r="I27" s="8"/>
      <c r="J27" s="14"/>
      <c r="K27" s="8"/>
      <c r="L27" s="15"/>
    </row>
    <row r="28" spans="1:12" ht="15" customHeight="1">
      <c r="A28" s="7">
        <f>Заявки!A44</f>
        <v>0</v>
      </c>
      <c r="B28" s="277">
        <f>Заявки!B44</f>
        <v>0</v>
      </c>
      <c r="C28" s="8"/>
      <c r="D28" s="14"/>
      <c r="E28" s="8"/>
      <c r="F28" s="15"/>
      <c r="G28" s="7">
        <f>Заявки!A222</f>
        <v>0</v>
      </c>
      <c r="H28" s="277">
        <f>Заявки!B222</f>
        <v>0</v>
      </c>
      <c r="I28" s="8"/>
      <c r="J28" s="14"/>
      <c r="K28" s="8"/>
      <c r="L28" s="15"/>
    </row>
    <row r="29" spans="1:12" ht="15" customHeight="1">
      <c r="A29" s="7">
        <f>Заявки!A45</f>
        <v>0</v>
      </c>
      <c r="B29" s="277">
        <f>Заявки!B45</f>
        <v>0</v>
      </c>
      <c r="C29" s="8"/>
      <c r="D29" s="14"/>
      <c r="E29" s="8"/>
      <c r="F29" s="15"/>
      <c r="G29" s="7">
        <f>Заявки!A223</f>
        <v>0</v>
      </c>
      <c r="H29" s="277">
        <f>Заявки!B223</f>
        <v>0</v>
      </c>
      <c r="I29" s="8"/>
      <c r="J29" s="14"/>
      <c r="K29" s="8"/>
      <c r="L29" s="15"/>
    </row>
    <row r="30" spans="1:12" ht="15" customHeight="1">
      <c r="A30" s="7">
        <f>Заявки!A46</f>
        <v>0</v>
      </c>
      <c r="B30" s="277">
        <f>Заявки!B46</f>
        <v>0</v>
      </c>
      <c r="C30" s="8"/>
      <c r="D30" s="14"/>
      <c r="E30" s="8"/>
      <c r="F30" s="15"/>
      <c r="G30" s="7">
        <f>Заявки!A224</f>
        <v>0</v>
      </c>
      <c r="H30" s="277">
        <f>Заявки!B224</f>
        <v>0</v>
      </c>
      <c r="I30" s="8"/>
      <c r="J30" s="14"/>
      <c r="K30" s="8"/>
      <c r="L30" s="15"/>
    </row>
    <row r="31" spans="1:12" ht="15" customHeight="1">
      <c r="A31" s="7">
        <f>Заявки!A47</f>
        <v>0</v>
      </c>
      <c r="B31" s="277">
        <f>Заявки!B47</f>
        <v>0</v>
      </c>
      <c r="C31" s="8"/>
      <c r="D31" s="14"/>
      <c r="E31" s="8"/>
      <c r="F31" s="15"/>
      <c r="G31" s="7">
        <f>Заявки!A225</f>
        <v>0</v>
      </c>
      <c r="H31" s="277">
        <f>Заявки!B225</f>
        <v>0</v>
      </c>
      <c r="I31" s="8"/>
      <c r="J31" s="14"/>
      <c r="K31" s="8"/>
      <c r="L31" s="15"/>
    </row>
    <row r="32" spans="1:12" ht="15" customHeight="1">
      <c r="A32" s="7">
        <f>Заявки!A48</f>
        <v>0</v>
      </c>
      <c r="B32" s="277">
        <f>Заявки!B48</f>
        <v>0</v>
      </c>
      <c r="C32" s="8"/>
      <c r="D32" s="14"/>
      <c r="E32" s="8"/>
      <c r="F32" s="15"/>
      <c r="G32" s="7">
        <f>Заявки!A226</f>
        <v>0</v>
      </c>
      <c r="H32" s="277">
        <f>Заявки!B226</f>
        <v>0</v>
      </c>
      <c r="I32" s="8"/>
      <c r="J32" s="14"/>
      <c r="K32" s="8"/>
      <c r="L32" s="15"/>
    </row>
    <row r="33" spans="1:12" ht="15" customHeight="1">
      <c r="A33" s="7">
        <f>Заявки!A49</f>
        <v>0</v>
      </c>
      <c r="B33" s="277">
        <f>Заявки!B49</f>
        <v>0</v>
      </c>
      <c r="C33" s="8"/>
      <c r="D33" s="14"/>
      <c r="E33" s="8"/>
      <c r="F33" s="15"/>
      <c r="G33" s="7">
        <f>Заявки!A227</f>
        <v>0</v>
      </c>
      <c r="H33" s="277">
        <f>Заявки!B227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7</v>
      </c>
      <c r="E45" s="303"/>
      <c r="F45" s="303"/>
      <c r="G45" s="303"/>
      <c r="H45" s="27"/>
      <c r="I45" s="304">
        <f>SUM(D14:D38)</f>
        <v>7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21</v>
      </c>
      <c r="E46" s="303"/>
      <c r="F46" s="306"/>
      <c r="G46" s="306"/>
      <c r="H46" s="28"/>
      <c r="I46" s="304">
        <f>SUM(J14:J38)</f>
        <v>21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0">
      <selection activeCell="O9" activeCellId="1" sqref="C3:C51 O9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385</v>
      </c>
      <c r="B7" s="322"/>
      <c r="C7" s="323" t="s">
        <v>386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387</v>
      </c>
      <c r="B9" s="314"/>
      <c r="C9" s="314"/>
      <c r="D9" s="314"/>
      <c r="E9" s="314"/>
      <c r="F9" s="314"/>
      <c r="G9" s="315" t="s">
        <v>388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</f>
        <v>ХНПЗ</v>
      </c>
      <c r="D11" s="335"/>
      <c r="E11" s="335"/>
      <c r="F11" s="335"/>
      <c r="G11" s="317" t="s">
        <v>358</v>
      </c>
      <c r="H11" s="317"/>
      <c r="I11" s="336" t="str">
        <f>Заявки!A55</f>
        <v>Стройдормонтаж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Заявки!A4</f>
        <v>0</v>
      </c>
      <c r="B14" s="276">
        <f>Заявки!B4</f>
        <v>0</v>
      </c>
      <c r="C14" s="9"/>
      <c r="D14" s="10"/>
      <c r="E14" s="9"/>
      <c r="F14" s="11"/>
      <c r="G14" s="7">
        <f>Заявки!A56</f>
        <v>0</v>
      </c>
      <c r="H14" s="277">
        <f>Заявки!B56</f>
        <v>0</v>
      </c>
      <c r="I14" s="9"/>
      <c r="J14" s="10"/>
      <c r="K14" s="9"/>
      <c r="L14" s="11"/>
    </row>
    <row r="15" spans="1:12" ht="15" customHeight="1">
      <c r="A15" s="7">
        <f>Заявки!A5</f>
        <v>0</v>
      </c>
      <c r="B15" s="276">
        <f>Заявки!B5</f>
        <v>0</v>
      </c>
      <c r="C15" s="8"/>
      <c r="D15" s="14"/>
      <c r="E15" s="8"/>
      <c r="F15" s="15"/>
      <c r="G15" s="7">
        <f>Заявки!A57</f>
        <v>0</v>
      </c>
      <c r="H15" s="277">
        <f>Заявки!B57</f>
        <v>0</v>
      </c>
      <c r="I15" s="8"/>
      <c r="J15" s="14">
        <v>2</v>
      </c>
      <c r="K15" s="8"/>
      <c r="L15" s="15"/>
    </row>
    <row r="16" spans="1:12" ht="15" customHeight="1">
      <c r="A16" s="7">
        <f>Заявки!A6</f>
        <v>0</v>
      </c>
      <c r="B16" s="276">
        <f>Заявки!B6</f>
        <v>0</v>
      </c>
      <c r="C16" s="8"/>
      <c r="D16" s="14"/>
      <c r="E16" s="8"/>
      <c r="F16" s="15"/>
      <c r="G16" s="7">
        <f>Заявки!A58</f>
        <v>0</v>
      </c>
      <c r="H16" s="277">
        <f>Заявки!B58</f>
        <v>0</v>
      </c>
      <c r="I16" s="8"/>
      <c r="J16" s="14">
        <v>3</v>
      </c>
      <c r="K16" s="8"/>
      <c r="L16" s="15"/>
    </row>
    <row r="17" spans="1:12" ht="15" customHeight="1">
      <c r="A17" s="7">
        <f>Заявки!A7</f>
        <v>0</v>
      </c>
      <c r="B17" s="277">
        <f>Заявки!B7</f>
        <v>0</v>
      </c>
      <c r="C17" s="8"/>
      <c r="D17" s="14"/>
      <c r="E17" s="8"/>
      <c r="F17" s="15"/>
      <c r="G17" s="7">
        <f>Заявки!A59</f>
        <v>0</v>
      </c>
      <c r="H17" s="277">
        <f>Заявки!B59</f>
        <v>0</v>
      </c>
      <c r="I17" s="8"/>
      <c r="J17" s="14">
        <v>2</v>
      </c>
      <c r="K17" s="8"/>
      <c r="L17" s="15"/>
    </row>
    <row r="18" spans="1:12" ht="15" customHeight="1">
      <c r="A18" s="7">
        <f>Заявки!A8</f>
        <v>0</v>
      </c>
      <c r="B18" s="278">
        <f>Заявки!B8</f>
        <v>0</v>
      </c>
      <c r="C18" s="8"/>
      <c r="D18" s="14"/>
      <c r="E18" s="8"/>
      <c r="F18" s="15"/>
      <c r="G18" s="7">
        <f>Заявки!A60</f>
        <v>0</v>
      </c>
      <c r="H18" s="277">
        <f>Заявки!B60</f>
        <v>0</v>
      </c>
      <c r="I18" s="8"/>
      <c r="J18" s="14"/>
      <c r="K18" s="8"/>
      <c r="L18" s="15"/>
    </row>
    <row r="19" spans="1:12" ht="15" customHeight="1">
      <c r="A19" s="7">
        <f>Заявки!A9</f>
        <v>0</v>
      </c>
      <c r="B19" s="277">
        <f>Заявки!B9</f>
        <v>0</v>
      </c>
      <c r="C19" s="8"/>
      <c r="D19" s="14"/>
      <c r="E19" s="8"/>
      <c r="F19" s="15"/>
      <c r="G19" s="7">
        <f>Заявки!A61</f>
        <v>0</v>
      </c>
      <c r="H19" s="277">
        <f>Заявки!B61</f>
        <v>0</v>
      </c>
      <c r="I19" s="8"/>
      <c r="J19" s="14"/>
      <c r="K19" s="8"/>
      <c r="L19" s="15"/>
    </row>
    <row r="20" spans="1:12" ht="15" customHeight="1">
      <c r="A20" s="7">
        <f>Заявки!A10</f>
        <v>0</v>
      </c>
      <c r="B20" s="277">
        <f>Заявки!B10</f>
        <v>0</v>
      </c>
      <c r="C20" s="8"/>
      <c r="D20" s="14"/>
      <c r="E20" s="8"/>
      <c r="F20" s="15"/>
      <c r="G20" s="7">
        <f>Заявки!A62</f>
        <v>0</v>
      </c>
      <c r="H20" s="277">
        <f>Заявки!B62</f>
        <v>0</v>
      </c>
      <c r="I20" s="8"/>
      <c r="J20" s="14"/>
      <c r="K20" s="8"/>
      <c r="L20" s="15"/>
    </row>
    <row r="21" spans="1:12" ht="15" customHeight="1">
      <c r="A21" s="7">
        <f>Заявки!A11</f>
        <v>0</v>
      </c>
      <c r="B21" s="278">
        <f>Заявки!B11</f>
        <v>0</v>
      </c>
      <c r="C21" s="8"/>
      <c r="D21" s="14"/>
      <c r="E21" s="8"/>
      <c r="F21" s="15"/>
      <c r="G21" s="7">
        <f>Заявки!A63</f>
        <v>0</v>
      </c>
      <c r="H21" s="277">
        <f>Заявки!B63</f>
        <v>0</v>
      </c>
      <c r="I21" s="8"/>
      <c r="J21" s="14"/>
      <c r="K21" s="8"/>
      <c r="L21" s="15"/>
    </row>
    <row r="22" spans="1:12" ht="15" customHeight="1">
      <c r="A22" s="7">
        <f>Заявки!A12</f>
        <v>0</v>
      </c>
      <c r="B22" s="277">
        <f>Заявки!B12</f>
        <v>0</v>
      </c>
      <c r="C22" s="8"/>
      <c r="D22" s="14">
        <v>1</v>
      </c>
      <c r="E22" s="8"/>
      <c r="F22" s="15"/>
      <c r="G22" s="7">
        <f>Заявки!A64</f>
        <v>0</v>
      </c>
      <c r="H22" s="277">
        <f>Заявки!B64</f>
        <v>0</v>
      </c>
      <c r="I22" s="8"/>
      <c r="J22" s="14"/>
      <c r="K22" s="8"/>
      <c r="L22" s="15"/>
    </row>
    <row r="23" spans="1:12" ht="15" customHeight="1">
      <c r="A23" s="7">
        <f>Заявки!A13</f>
        <v>0</v>
      </c>
      <c r="B23" s="277">
        <f>Заявки!B13</f>
        <v>0</v>
      </c>
      <c r="C23" s="8"/>
      <c r="D23" s="14">
        <v>1</v>
      </c>
      <c r="E23" s="8"/>
      <c r="F23" s="15"/>
      <c r="G23" s="7">
        <f>Заявки!A65</f>
        <v>0</v>
      </c>
      <c r="H23" s="277">
        <f>Заявки!B65</f>
        <v>0</v>
      </c>
      <c r="I23" s="8"/>
      <c r="J23" s="14"/>
      <c r="K23" s="8"/>
      <c r="L23" s="15"/>
    </row>
    <row r="24" spans="1:12" ht="15" customHeight="1">
      <c r="A24" s="7">
        <f>Заявки!A14</f>
        <v>0</v>
      </c>
      <c r="B24" s="278">
        <f>Заявки!B14</f>
        <v>0</v>
      </c>
      <c r="C24" s="8"/>
      <c r="D24" s="14"/>
      <c r="E24" s="8"/>
      <c r="F24" s="15"/>
      <c r="G24" s="7">
        <f>Заявки!A66</f>
        <v>0</v>
      </c>
      <c r="H24" s="277">
        <f>Заявки!B66</f>
        <v>0</v>
      </c>
      <c r="I24" s="8"/>
      <c r="J24" s="14"/>
      <c r="K24" s="8"/>
      <c r="L24" s="15"/>
    </row>
    <row r="25" spans="1:12" ht="15" customHeight="1">
      <c r="A25" s="7">
        <f>Заявки!A15</f>
        <v>0</v>
      </c>
      <c r="B25" s="277">
        <f>Заявки!B15</f>
        <v>0</v>
      </c>
      <c r="C25" s="8"/>
      <c r="D25" s="14">
        <v>3</v>
      </c>
      <c r="E25" s="8"/>
      <c r="F25" s="15"/>
      <c r="G25" s="7">
        <f>Заявки!A67</f>
        <v>0</v>
      </c>
      <c r="H25" s="277">
        <f>Заявки!B67</f>
        <v>0</v>
      </c>
      <c r="I25" s="8"/>
      <c r="J25" s="14"/>
      <c r="K25" s="8"/>
      <c r="L25" s="15"/>
    </row>
    <row r="26" spans="1:12" ht="15" customHeight="1">
      <c r="A26" s="7">
        <f>Заявки!A16</f>
        <v>0</v>
      </c>
      <c r="B26" s="277">
        <f>Заявки!B16</f>
        <v>0</v>
      </c>
      <c r="C26" s="8"/>
      <c r="D26" s="14">
        <v>4</v>
      </c>
      <c r="E26" s="8"/>
      <c r="F26" s="15"/>
      <c r="G26" s="7">
        <f>Заявки!A68</f>
        <v>0</v>
      </c>
      <c r="H26" s="277">
        <f>Заявки!B68</f>
        <v>0</v>
      </c>
      <c r="I26" s="8"/>
      <c r="J26" s="14"/>
      <c r="K26" s="8"/>
      <c r="L26" s="15"/>
    </row>
    <row r="27" spans="1:12" ht="15" customHeight="1">
      <c r="A27" s="7">
        <f>Заявки!A17</f>
        <v>0</v>
      </c>
      <c r="B27" s="278">
        <f>Заявки!B17</f>
        <v>0</v>
      </c>
      <c r="C27" s="8"/>
      <c r="D27" s="14"/>
      <c r="E27" s="8"/>
      <c r="F27" s="15"/>
      <c r="G27" s="7">
        <f>Заявки!A69</f>
        <v>0</v>
      </c>
      <c r="H27" s="277">
        <f>Заявки!B69</f>
        <v>0</v>
      </c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>
        <f>Заявки!A70</f>
        <v>0</v>
      </c>
      <c r="H28" s="277">
        <f>Заявки!B70</f>
        <v>0</v>
      </c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>
        <f>Заявки!A71</f>
        <v>0</v>
      </c>
      <c r="H29" s="277">
        <f>Заявки!B71</f>
        <v>0</v>
      </c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>
        <f>Заявки!A72</f>
        <v>0</v>
      </c>
      <c r="H30" s="277">
        <f>Заявки!B72</f>
        <v>0</v>
      </c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>
        <f>Заявки!A73</f>
        <v>0</v>
      </c>
      <c r="H31" s="277">
        <f>Заявки!B73</f>
        <v>0</v>
      </c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>
        <f>Заявки!A74</f>
        <v>0</v>
      </c>
      <c r="H32" s="277">
        <f>Заявки!B74</f>
        <v>0</v>
      </c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>
        <f>Заявки!A75</f>
        <v>0</v>
      </c>
      <c r="H33" s="277">
        <f>Заявки!B75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5</v>
      </c>
      <c r="D45" s="303">
        <f>I45-C45</f>
        <v>4</v>
      </c>
      <c r="E45" s="303"/>
      <c r="F45" s="303"/>
      <c r="G45" s="303"/>
      <c r="H45" s="27"/>
      <c r="I45" s="304">
        <f>SUM(D14:D38)</f>
        <v>9</v>
      </c>
      <c r="J45" s="304"/>
      <c r="K45" s="304"/>
      <c r="L45" s="304"/>
    </row>
    <row r="46" spans="1:12" ht="15.75">
      <c r="A46" s="305" t="s">
        <v>27</v>
      </c>
      <c r="B46" s="305"/>
      <c r="C46" s="28">
        <v>5</v>
      </c>
      <c r="D46" s="303">
        <f>I46-C46</f>
        <v>2</v>
      </c>
      <c r="E46" s="303"/>
      <c r="F46" s="306"/>
      <c r="G46" s="306"/>
      <c r="H46" s="28"/>
      <c r="I46" s="304">
        <f>SUM(J14:J38)</f>
        <v>7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4">
      <selection activeCell="O17" activeCellId="1" sqref="C3:C51 O17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389</v>
      </c>
      <c r="B7" s="322"/>
      <c r="C7" s="323" t="s">
        <v>390</v>
      </c>
      <c r="D7" s="323"/>
      <c r="E7" s="323"/>
      <c r="F7" s="323"/>
      <c r="G7" s="323"/>
      <c r="H7" s="323"/>
      <c r="I7" s="322" t="s">
        <v>374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391</v>
      </c>
      <c r="B9" s="314"/>
      <c r="C9" s="314"/>
      <c r="D9" s="314"/>
      <c r="E9" s="314"/>
      <c r="F9" s="314"/>
      <c r="G9" s="315" t="s">
        <v>392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Заявки!A133</f>
        <v>Политехник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Заявки!A161</f>
        <v>0</v>
      </c>
      <c r="B14" s="277">
        <f>Заявки!B161</f>
        <v>0</v>
      </c>
      <c r="C14" s="9"/>
      <c r="D14" s="10">
        <v>4</v>
      </c>
      <c r="E14" s="9"/>
      <c r="F14" s="11"/>
      <c r="G14" s="7">
        <f>Заявки!A134</f>
        <v>0</v>
      </c>
      <c r="H14" s="277">
        <f>Заявки!B134</f>
        <v>0</v>
      </c>
      <c r="I14" s="9"/>
      <c r="J14" s="10"/>
      <c r="K14" s="9"/>
      <c r="L14" s="11"/>
    </row>
    <row r="15" spans="1:12" ht="15" customHeight="1">
      <c r="A15" s="7">
        <f>Заявки!A162</f>
        <v>0</v>
      </c>
      <c r="B15" s="277">
        <f>Заявки!B162</f>
        <v>0</v>
      </c>
      <c r="C15" s="8"/>
      <c r="D15" s="14">
        <v>3</v>
      </c>
      <c r="E15" s="8"/>
      <c r="F15" s="15"/>
      <c r="G15" s="7">
        <f>Заявки!A135</f>
        <v>0</v>
      </c>
      <c r="H15" s="277">
        <f>Заявки!B135</f>
        <v>0</v>
      </c>
      <c r="I15" s="8"/>
      <c r="J15" s="14"/>
      <c r="K15" s="8"/>
      <c r="L15" s="15"/>
    </row>
    <row r="16" spans="1:12" ht="15" customHeight="1">
      <c r="A16" s="7">
        <f>Заявки!A163</f>
        <v>0</v>
      </c>
      <c r="B16" s="277">
        <f>Заявки!B163</f>
        <v>0</v>
      </c>
      <c r="C16" s="8"/>
      <c r="D16" s="14"/>
      <c r="E16" s="8"/>
      <c r="F16" s="15"/>
      <c r="G16" s="7">
        <f>Заявки!A136</f>
        <v>0</v>
      </c>
      <c r="H16" s="277">
        <f>Заявки!B136</f>
        <v>0</v>
      </c>
      <c r="I16" s="8"/>
      <c r="J16" s="14"/>
      <c r="K16" s="8"/>
      <c r="L16" s="15"/>
    </row>
    <row r="17" spans="1:12" ht="15" customHeight="1">
      <c r="A17" s="7">
        <f>Заявки!A164</f>
        <v>0</v>
      </c>
      <c r="B17" s="277">
        <f>Заявки!B164</f>
        <v>0</v>
      </c>
      <c r="C17" s="8"/>
      <c r="D17" s="14">
        <v>2</v>
      </c>
      <c r="E17" s="8"/>
      <c r="F17" s="15"/>
      <c r="G17" s="7">
        <f>Заявки!A137</f>
        <v>0</v>
      </c>
      <c r="H17" s="277">
        <f>Заявки!B137</f>
        <v>0</v>
      </c>
      <c r="I17" s="8"/>
      <c r="J17" s="14"/>
      <c r="K17" s="8"/>
      <c r="L17" s="15"/>
    </row>
    <row r="18" spans="1:12" ht="15" customHeight="1">
      <c r="A18" s="7">
        <f>Заявки!A165</f>
        <v>0</v>
      </c>
      <c r="B18" s="277">
        <f>Заявки!B165</f>
        <v>0</v>
      </c>
      <c r="C18" s="8"/>
      <c r="D18" s="14"/>
      <c r="E18" s="8"/>
      <c r="F18" s="15"/>
      <c r="G18" s="7">
        <f>Заявки!A138</f>
        <v>0</v>
      </c>
      <c r="H18" s="277">
        <f>Заявки!B138</f>
        <v>0</v>
      </c>
      <c r="I18" s="8"/>
      <c r="J18" s="14"/>
      <c r="K18" s="8"/>
      <c r="L18" s="15"/>
    </row>
    <row r="19" spans="1:12" ht="15" customHeight="1">
      <c r="A19" s="7">
        <f>Заявки!A166</f>
        <v>0</v>
      </c>
      <c r="B19" s="277">
        <f>Заявки!B166</f>
        <v>0</v>
      </c>
      <c r="C19" s="8"/>
      <c r="D19" s="14">
        <v>2</v>
      </c>
      <c r="E19" s="8"/>
      <c r="F19" s="15"/>
      <c r="G19" s="7">
        <f>Заявки!A139</f>
        <v>0</v>
      </c>
      <c r="H19" s="277">
        <f>Заявки!B139</f>
        <v>0</v>
      </c>
      <c r="I19" s="8"/>
      <c r="J19" s="14"/>
      <c r="K19" s="8"/>
      <c r="L19" s="15"/>
    </row>
    <row r="20" spans="1:12" ht="15" customHeight="1">
      <c r="A20" s="7">
        <f>Заявки!A167</f>
        <v>0</v>
      </c>
      <c r="B20" s="277">
        <f>Заявки!B167</f>
        <v>0</v>
      </c>
      <c r="C20" s="8"/>
      <c r="D20" s="14"/>
      <c r="E20" s="8"/>
      <c r="F20" s="15"/>
      <c r="G20" s="7">
        <f>Заявки!A140</f>
        <v>0</v>
      </c>
      <c r="H20" s="277">
        <f>Заявки!B140</f>
        <v>0</v>
      </c>
      <c r="I20" s="8"/>
      <c r="J20" s="14">
        <v>2</v>
      </c>
      <c r="K20" s="8"/>
      <c r="L20" s="15"/>
    </row>
    <row r="21" spans="1:12" ht="15" customHeight="1">
      <c r="A21" s="7">
        <f>Заявки!A168</f>
        <v>0</v>
      </c>
      <c r="B21" s="277">
        <f>Заявки!B168</f>
        <v>0</v>
      </c>
      <c r="C21" s="8"/>
      <c r="D21" s="14"/>
      <c r="E21" s="8"/>
      <c r="F21" s="15"/>
      <c r="G21" s="7">
        <f>Заявки!A141</f>
        <v>0</v>
      </c>
      <c r="H21" s="277">
        <f>Заявки!B141</f>
        <v>0</v>
      </c>
      <c r="I21" s="8"/>
      <c r="J21" s="14">
        <v>1</v>
      </c>
      <c r="K21" s="8"/>
      <c r="L21" s="15"/>
    </row>
    <row r="22" spans="1:12" ht="15" customHeight="1">
      <c r="A22" s="7">
        <f>Заявки!A169</f>
        <v>0</v>
      </c>
      <c r="B22" s="277">
        <f>Заявки!B169</f>
        <v>0</v>
      </c>
      <c r="C22" s="8"/>
      <c r="D22" s="14"/>
      <c r="E22" s="8"/>
      <c r="F22" s="15"/>
      <c r="G22" s="7">
        <f>Заявки!A142</f>
        <v>0</v>
      </c>
      <c r="H22" s="277">
        <f>Заявки!B142</f>
        <v>0</v>
      </c>
      <c r="I22" s="8"/>
      <c r="J22" s="14">
        <v>2</v>
      </c>
      <c r="K22" s="8"/>
      <c r="L22" s="15"/>
    </row>
    <row r="23" spans="1:12" ht="15" customHeight="1">
      <c r="A23" s="7">
        <f>Заявки!A170</f>
        <v>0</v>
      </c>
      <c r="B23" s="277">
        <f>Заявки!B170</f>
        <v>0</v>
      </c>
      <c r="C23" s="8"/>
      <c r="D23" s="14"/>
      <c r="E23" s="8"/>
      <c r="F23" s="15"/>
      <c r="G23" s="7">
        <f>Заявки!A143</f>
        <v>0</v>
      </c>
      <c r="H23" s="277">
        <f>Заявки!B143</f>
        <v>0</v>
      </c>
      <c r="I23" s="8"/>
      <c r="J23" s="14"/>
      <c r="K23" s="8"/>
      <c r="L23" s="15"/>
    </row>
    <row r="24" spans="1:12" ht="15" customHeight="1">
      <c r="A24" s="7">
        <f>Заявки!A171</f>
        <v>0</v>
      </c>
      <c r="B24" s="277">
        <f>Заявки!B171</f>
        <v>0</v>
      </c>
      <c r="C24" s="8"/>
      <c r="D24" s="14"/>
      <c r="E24" s="8"/>
      <c r="F24" s="15"/>
      <c r="G24" s="7">
        <f>Заявки!A144</f>
        <v>0</v>
      </c>
      <c r="H24" s="277">
        <f>Заявки!B144</f>
        <v>0</v>
      </c>
      <c r="I24" s="8"/>
      <c r="J24" s="14"/>
      <c r="K24" s="8"/>
      <c r="L24" s="15"/>
    </row>
    <row r="25" spans="1:12" ht="15" customHeight="1">
      <c r="A25" s="7">
        <f>Заявки!A172</f>
        <v>0</v>
      </c>
      <c r="B25" s="277">
        <f>Заявки!B172</f>
        <v>0</v>
      </c>
      <c r="C25" s="8"/>
      <c r="D25" s="14"/>
      <c r="E25" s="8"/>
      <c r="F25" s="15"/>
      <c r="G25" s="7">
        <f>Заявки!A145</f>
        <v>0</v>
      </c>
      <c r="H25" s="277">
        <f>Заявки!B145</f>
        <v>0</v>
      </c>
      <c r="I25" s="8"/>
      <c r="J25" s="14"/>
      <c r="K25" s="8"/>
      <c r="L25" s="15"/>
    </row>
    <row r="26" spans="1:12" ht="15" customHeight="1">
      <c r="A26" s="7">
        <f>Заявки!A173</f>
        <v>0</v>
      </c>
      <c r="B26" s="277">
        <f>Заявки!B173</f>
        <v>0</v>
      </c>
      <c r="C26" s="8"/>
      <c r="D26" s="14"/>
      <c r="E26" s="8"/>
      <c r="F26" s="15"/>
      <c r="G26" s="7">
        <f>Заявки!A146</f>
        <v>0</v>
      </c>
      <c r="H26" s="277">
        <f>Заявки!B146</f>
        <v>0</v>
      </c>
      <c r="I26" s="8"/>
      <c r="J26" s="14"/>
      <c r="K26" s="8"/>
      <c r="L26" s="15"/>
    </row>
    <row r="27" spans="1:12" ht="15" customHeight="1">
      <c r="A27" s="7">
        <f>Заявки!A174</f>
        <v>0</v>
      </c>
      <c r="B27" s="277">
        <f>Заявки!B174</f>
        <v>0</v>
      </c>
      <c r="C27" s="8"/>
      <c r="D27" s="14"/>
      <c r="E27" s="8"/>
      <c r="F27" s="15"/>
      <c r="G27" s="7">
        <f>Заявки!A147</f>
        <v>0</v>
      </c>
      <c r="H27" s="277">
        <f>Заявки!B147</f>
        <v>0</v>
      </c>
      <c r="I27" s="8"/>
      <c r="J27" s="14"/>
      <c r="K27" s="8"/>
      <c r="L27" s="15"/>
    </row>
    <row r="28" spans="1:12" ht="15" customHeight="1">
      <c r="A28" s="7">
        <f>Заявки!A175</f>
        <v>0</v>
      </c>
      <c r="B28" s="277">
        <f>Заявки!B175</f>
        <v>0</v>
      </c>
      <c r="C28" s="8"/>
      <c r="D28" s="14"/>
      <c r="E28" s="8"/>
      <c r="F28" s="15"/>
      <c r="G28" s="7">
        <f>Заявки!A148</f>
        <v>0</v>
      </c>
      <c r="H28" s="277">
        <f>Заявки!B148</f>
        <v>0</v>
      </c>
      <c r="I28" s="8"/>
      <c r="J28" s="14"/>
      <c r="K28" s="8"/>
      <c r="L28" s="15"/>
    </row>
    <row r="29" spans="1:12" ht="15" customHeight="1">
      <c r="A29" s="7">
        <f>Заявки!A176</f>
        <v>0</v>
      </c>
      <c r="B29" s="277">
        <f>Заявки!B176</f>
        <v>0</v>
      </c>
      <c r="C29" s="8"/>
      <c r="D29" s="14"/>
      <c r="E29" s="8"/>
      <c r="F29" s="15"/>
      <c r="G29" s="7">
        <f>Заявки!A149</f>
        <v>0</v>
      </c>
      <c r="H29" s="277">
        <f>Заявки!B149</f>
        <v>0</v>
      </c>
      <c r="I29" s="8"/>
      <c r="J29" s="14"/>
      <c r="K29" s="8"/>
      <c r="L29" s="15"/>
    </row>
    <row r="30" spans="1:12" ht="15" customHeight="1">
      <c r="A30" s="7">
        <f>Заявки!A177</f>
        <v>0</v>
      </c>
      <c r="B30" s="277">
        <f>Заявки!B177</f>
        <v>0</v>
      </c>
      <c r="C30" s="8"/>
      <c r="D30" s="14"/>
      <c r="E30" s="8"/>
      <c r="F30" s="15"/>
      <c r="G30" s="7">
        <f>Заявки!A150</f>
        <v>0</v>
      </c>
      <c r="H30" s="277">
        <f>Заявки!B150</f>
        <v>0</v>
      </c>
      <c r="I30" s="8"/>
      <c r="J30" s="14"/>
      <c r="K30" s="8"/>
      <c r="L30" s="15"/>
    </row>
    <row r="31" spans="1:12" ht="15" customHeight="1">
      <c r="A31" s="7">
        <f>Заявки!A178</f>
        <v>0</v>
      </c>
      <c r="B31" s="277">
        <f>Заявки!B178</f>
        <v>0</v>
      </c>
      <c r="C31" s="8"/>
      <c r="D31" s="14"/>
      <c r="E31" s="8"/>
      <c r="F31" s="15"/>
      <c r="G31" s="7">
        <f>Заявки!A151</f>
        <v>0</v>
      </c>
      <c r="H31" s="277">
        <f>Заявки!B151</f>
        <v>0</v>
      </c>
      <c r="I31" s="8"/>
      <c r="J31" s="14"/>
      <c r="K31" s="8"/>
      <c r="L31" s="15"/>
    </row>
    <row r="32" spans="1:12" ht="15" customHeight="1">
      <c r="A32" s="7">
        <f>Заявки!A179</f>
        <v>0</v>
      </c>
      <c r="B32" s="277">
        <f>Заявки!B179</f>
        <v>0</v>
      </c>
      <c r="C32" s="8"/>
      <c r="D32" s="14"/>
      <c r="E32" s="8"/>
      <c r="F32" s="15"/>
      <c r="G32" s="7">
        <f>Заявки!A152</f>
        <v>0</v>
      </c>
      <c r="H32" s="277">
        <f>Заявки!B152</f>
        <v>0</v>
      </c>
      <c r="I32" s="8"/>
      <c r="J32" s="14"/>
      <c r="K32" s="8"/>
      <c r="L32" s="15"/>
    </row>
    <row r="33" spans="1:12" ht="15" customHeight="1">
      <c r="A33" s="7">
        <f>Заявки!A180</f>
        <v>0</v>
      </c>
      <c r="B33" s="277">
        <f>Заявки!B180</f>
        <v>0</v>
      </c>
      <c r="C33" s="8"/>
      <c r="D33" s="14"/>
      <c r="E33" s="8"/>
      <c r="F33" s="15"/>
      <c r="G33" s="7">
        <f>Заявки!A153</f>
        <v>0</v>
      </c>
      <c r="H33" s="277">
        <f>Заявки!B153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3</v>
      </c>
      <c r="D45" s="303">
        <f>I45-C45</f>
        <v>8</v>
      </c>
      <c r="E45" s="303"/>
      <c r="F45" s="303"/>
      <c r="G45" s="303"/>
      <c r="H45" s="27"/>
      <c r="I45" s="304">
        <f>SUM(D14:D38)</f>
        <v>11</v>
      </c>
      <c r="J45" s="304"/>
      <c r="K45" s="304"/>
      <c r="L45" s="304"/>
    </row>
    <row r="46" spans="1:12" ht="15.75">
      <c r="A46" s="305" t="s">
        <v>27</v>
      </c>
      <c r="B46" s="305"/>
      <c r="C46" s="28">
        <v>3</v>
      </c>
      <c r="D46" s="303">
        <f>I46-C46</f>
        <v>2</v>
      </c>
      <c r="E46" s="303"/>
      <c r="F46" s="306"/>
      <c r="G46" s="306"/>
      <c r="H46" s="28"/>
      <c r="I46" s="304">
        <f>SUM(J14:J38)</f>
        <v>5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2:L48"/>
  <sheetViews>
    <sheetView zoomScale="115" zoomScaleNormal="115" zoomScalePageLayoutView="0" workbookViewId="0" topLeftCell="A1">
      <selection activeCell="O19" activeCellId="1" sqref="C3:C51 O19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393</v>
      </c>
      <c r="B7" s="322"/>
      <c r="C7" s="323" t="s">
        <v>394</v>
      </c>
      <c r="D7" s="323"/>
      <c r="E7" s="323"/>
      <c r="F7" s="323"/>
      <c r="G7" s="323"/>
      <c r="H7" s="323"/>
      <c r="I7" s="322" t="s">
        <v>354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Заявки!A133</f>
        <v>Политехник</v>
      </c>
      <c r="D11" s="335"/>
      <c r="E11" s="335"/>
      <c r="F11" s="335"/>
      <c r="G11" s="317" t="s">
        <v>358</v>
      </c>
      <c r="H11" s="317"/>
      <c r="I11" s="336" t="str">
        <f>Заявки!A81</f>
        <v>Заря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279">
        <f>Заявки!A134</f>
        <v>0</v>
      </c>
      <c r="B14" s="284">
        <f>Заявки!B134</f>
        <v>0</v>
      </c>
      <c r="C14" s="292"/>
      <c r="D14" s="286">
        <v>1</v>
      </c>
      <c r="E14" s="9"/>
      <c r="F14" s="11"/>
      <c r="G14" s="279">
        <f>Заявки!A82</f>
        <v>0</v>
      </c>
      <c r="H14" s="284">
        <f>Заявки!B82</f>
        <v>0</v>
      </c>
      <c r="I14" s="9"/>
      <c r="J14" s="10"/>
      <c r="K14" s="9"/>
      <c r="L14" s="11"/>
    </row>
    <row r="15" spans="1:12" ht="15" customHeight="1">
      <c r="A15" s="279">
        <f>Заявки!A135</f>
        <v>0</v>
      </c>
      <c r="B15" s="284">
        <f>Заявки!B135</f>
        <v>0</v>
      </c>
      <c r="C15" s="281"/>
      <c r="D15" s="282"/>
      <c r="E15" s="8"/>
      <c r="F15" s="15"/>
      <c r="G15" s="279">
        <f>Заявки!A83</f>
        <v>0</v>
      </c>
      <c r="H15" s="284">
        <f>Заявки!B83</f>
        <v>0</v>
      </c>
      <c r="I15" s="8"/>
      <c r="J15" s="14"/>
      <c r="K15" s="8"/>
      <c r="L15" s="15"/>
    </row>
    <row r="16" spans="1:12" ht="15" customHeight="1">
      <c r="A16" s="279">
        <f>Заявки!A136</f>
        <v>0</v>
      </c>
      <c r="B16" s="284">
        <f>Заявки!B136</f>
        <v>0</v>
      </c>
      <c r="C16" s="281"/>
      <c r="D16" s="282">
        <v>4</v>
      </c>
      <c r="E16" s="8"/>
      <c r="F16" s="15"/>
      <c r="G16" s="279">
        <f>Заявки!A84</f>
        <v>0</v>
      </c>
      <c r="H16" s="284">
        <f>Заявки!B84</f>
        <v>0</v>
      </c>
      <c r="I16" s="8"/>
      <c r="J16" s="14"/>
      <c r="K16" s="8"/>
      <c r="L16" s="15"/>
    </row>
    <row r="17" spans="1:12" ht="15" customHeight="1">
      <c r="A17" s="279">
        <f>Заявки!A137</f>
        <v>0</v>
      </c>
      <c r="B17" s="284">
        <f>Заявки!B137</f>
        <v>0</v>
      </c>
      <c r="C17" s="281"/>
      <c r="D17" s="282">
        <v>2</v>
      </c>
      <c r="E17" s="8"/>
      <c r="F17" s="15"/>
      <c r="G17" s="279">
        <f>Заявки!A85</f>
        <v>0</v>
      </c>
      <c r="H17" s="284">
        <f>Заявки!B85</f>
        <v>0</v>
      </c>
      <c r="I17" s="8"/>
      <c r="J17" s="14"/>
      <c r="K17" s="8"/>
      <c r="L17" s="15"/>
    </row>
    <row r="18" spans="1:12" ht="15" customHeight="1">
      <c r="A18" s="279">
        <f>Заявки!A138</f>
        <v>0</v>
      </c>
      <c r="B18" s="284">
        <f>Заявки!B138</f>
        <v>0</v>
      </c>
      <c r="C18" s="281"/>
      <c r="D18" s="282">
        <v>1</v>
      </c>
      <c r="E18" s="8"/>
      <c r="F18" s="15"/>
      <c r="G18" s="279">
        <f>Заявки!A86</f>
        <v>0</v>
      </c>
      <c r="H18" s="284">
        <f>Заявки!B86</f>
        <v>0</v>
      </c>
      <c r="I18" s="8"/>
      <c r="J18" s="14"/>
      <c r="K18" s="8"/>
      <c r="L18" s="15"/>
    </row>
    <row r="19" spans="1:12" ht="15" customHeight="1">
      <c r="A19" s="279">
        <f>Заявки!A139</f>
        <v>0</v>
      </c>
      <c r="B19" s="284">
        <f>Заявки!B139</f>
        <v>0</v>
      </c>
      <c r="C19" s="281"/>
      <c r="D19" s="282">
        <v>1</v>
      </c>
      <c r="E19" s="8"/>
      <c r="F19" s="15"/>
      <c r="G19" s="279">
        <f>Заявки!A87</f>
        <v>0</v>
      </c>
      <c r="H19" s="284">
        <f>Заявки!B87</f>
        <v>0</v>
      </c>
      <c r="I19" s="8"/>
      <c r="J19" s="14"/>
      <c r="K19" s="8"/>
      <c r="L19" s="15"/>
    </row>
    <row r="20" spans="1:12" ht="15" customHeight="1">
      <c r="A20" s="7">
        <f>Заявки!A140</f>
        <v>0</v>
      </c>
      <c r="B20" s="277">
        <f>Заявки!B140</f>
        <v>0</v>
      </c>
      <c r="C20" s="8"/>
      <c r="D20" s="14"/>
      <c r="E20" s="8"/>
      <c r="F20" s="15"/>
      <c r="G20" s="279">
        <f>Заявки!A88</f>
        <v>0</v>
      </c>
      <c r="H20" s="284">
        <f>Заявки!B88</f>
        <v>0</v>
      </c>
      <c r="I20" s="8"/>
      <c r="J20" s="14">
        <v>2</v>
      </c>
      <c r="K20" s="8"/>
      <c r="L20" s="15"/>
    </row>
    <row r="21" spans="1:12" ht="15" customHeight="1">
      <c r="A21" s="7">
        <f>Заявки!A141</f>
        <v>0</v>
      </c>
      <c r="B21" s="277">
        <f>Заявки!B141</f>
        <v>0</v>
      </c>
      <c r="C21" s="8"/>
      <c r="D21" s="14"/>
      <c r="E21" s="8"/>
      <c r="F21" s="15"/>
      <c r="G21" s="279">
        <f>Заявки!A89</f>
        <v>0</v>
      </c>
      <c r="H21" s="284">
        <f>Заявки!B89</f>
        <v>0</v>
      </c>
      <c r="I21" s="8"/>
      <c r="J21" s="14">
        <v>3</v>
      </c>
      <c r="K21" s="8"/>
      <c r="L21" s="15"/>
    </row>
    <row r="22" spans="1:12" ht="15" customHeight="1">
      <c r="A22" s="7">
        <f>Заявки!A142</f>
        <v>0</v>
      </c>
      <c r="B22" s="277">
        <f>Заявки!B142</f>
        <v>0</v>
      </c>
      <c r="C22" s="8"/>
      <c r="D22" s="14"/>
      <c r="E22" s="8"/>
      <c r="F22" s="15"/>
      <c r="G22" s="7">
        <f>Заявки!A90</f>
        <v>0</v>
      </c>
      <c r="H22" s="277">
        <f>Заявки!B90</f>
        <v>0</v>
      </c>
      <c r="I22" s="8"/>
      <c r="J22" s="14"/>
      <c r="K22" s="8"/>
      <c r="L22" s="15"/>
    </row>
    <row r="23" spans="1:12" ht="15" customHeight="1">
      <c r="A23" s="7">
        <f>Заявки!A143</f>
        <v>0</v>
      </c>
      <c r="B23" s="277">
        <f>Заявки!B143</f>
        <v>0</v>
      </c>
      <c r="C23" s="8"/>
      <c r="D23" s="14"/>
      <c r="E23" s="8"/>
      <c r="F23" s="15"/>
      <c r="G23" s="7">
        <f>Заявки!A91</f>
        <v>0</v>
      </c>
      <c r="H23" s="277">
        <f>Заявки!B91</f>
        <v>0</v>
      </c>
      <c r="I23" s="8"/>
      <c r="J23" s="14"/>
      <c r="K23" s="8"/>
      <c r="L23" s="15"/>
    </row>
    <row r="24" spans="1:12" ht="15" customHeight="1">
      <c r="A24" s="7">
        <f>Заявки!A144</f>
        <v>0</v>
      </c>
      <c r="B24" s="277">
        <f>Заявки!B144</f>
        <v>0</v>
      </c>
      <c r="C24" s="8"/>
      <c r="D24" s="14"/>
      <c r="E24" s="8"/>
      <c r="F24" s="15"/>
      <c r="G24" s="7">
        <f>Заявки!A92</f>
        <v>0</v>
      </c>
      <c r="H24" s="277">
        <f>Заявки!B92</f>
        <v>0</v>
      </c>
      <c r="I24" s="8"/>
      <c r="J24" s="14"/>
      <c r="K24" s="8"/>
      <c r="L24" s="15"/>
    </row>
    <row r="25" spans="1:12" ht="15" customHeight="1">
      <c r="A25" s="7">
        <f>Заявки!A145</f>
        <v>0</v>
      </c>
      <c r="B25" s="277">
        <f>Заявки!B145</f>
        <v>0</v>
      </c>
      <c r="C25" s="8"/>
      <c r="D25" s="14"/>
      <c r="E25" s="8"/>
      <c r="F25" s="15"/>
      <c r="G25" s="7">
        <f>Заявки!A93</f>
        <v>0</v>
      </c>
      <c r="H25" s="277">
        <f>Заявки!B93</f>
        <v>0</v>
      </c>
      <c r="I25" s="8"/>
      <c r="J25" s="14"/>
      <c r="K25" s="8"/>
      <c r="L25" s="15"/>
    </row>
    <row r="26" spans="1:12" ht="15" customHeight="1">
      <c r="A26" s="7">
        <f>Заявки!A146</f>
        <v>0</v>
      </c>
      <c r="B26" s="277">
        <f>Заявки!B146</f>
        <v>0</v>
      </c>
      <c r="C26" s="8"/>
      <c r="D26" s="14"/>
      <c r="E26" s="8"/>
      <c r="F26" s="15"/>
      <c r="G26" s="7">
        <f>Заявки!A94</f>
        <v>0</v>
      </c>
      <c r="H26" s="277">
        <f>Заявки!B94</f>
        <v>0</v>
      </c>
      <c r="I26" s="8"/>
      <c r="J26" s="14"/>
      <c r="K26" s="8"/>
      <c r="L26" s="15"/>
    </row>
    <row r="27" spans="1:12" ht="15" customHeight="1">
      <c r="A27" s="7">
        <f>Заявки!A147</f>
        <v>0</v>
      </c>
      <c r="B27" s="277">
        <f>Заявки!B147</f>
        <v>0</v>
      </c>
      <c r="C27" s="8"/>
      <c r="D27" s="14"/>
      <c r="E27" s="8"/>
      <c r="F27" s="15"/>
      <c r="G27" s="7">
        <f>Заявки!A95</f>
        <v>0</v>
      </c>
      <c r="H27" s="277">
        <f>Заявки!B95</f>
        <v>0</v>
      </c>
      <c r="I27" s="8"/>
      <c r="J27" s="14"/>
      <c r="K27" s="8"/>
      <c r="L27" s="15"/>
    </row>
    <row r="28" spans="1:12" ht="15" customHeight="1">
      <c r="A28" s="7">
        <f>Заявки!A148</f>
        <v>0</v>
      </c>
      <c r="B28" s="277">
        <f>Заявки!B148</f>
        <v>0</v>
      </c>
      <c r="C28" s="8"/>
      <c r="D28" s="14"/>
      <c r="E28" s="8"/>
      <c r="F28" s="15"/>
      <c r="G28" s="7">
        <f>Заявки!A96</f>
        <v>0</v>
      </c>
      <c r="H28" s="277">
        <f>Заявки!B96</f>
        <v>0</v>
      </c>
      <c r="I28" s="8"/>
      <c r="J28" s="14"/>
      <c r="K28" s="8"/>
      <c r="L28" s="15"/>
    </row>
    <row r="29" spans="1:12" ht="15" customHeight="1">
      <c r="A29" s="7">
        <f>Заявки!A149</f>
        <v>0</v>
      </c>
      <c r="B29" s="277">
        <f>Заявки!B149</f>
        <v>0</v>
      </c>
      <c r="C29" s="8"/>
      <c r="D29" s="14"/>
      <c r="E29" s="8"/>
      <c r="F29" s="15"/>
      <c r="G29" s="7">
        <f>Заявки!A97</f>
        <v>0</v>
      </c>
      <c r="H29" s="277">
        <f>Заявки!B97</f>
        <v>0</v>
      </c>
      <c r="I29" s="8"/>
      <c r="J29" s="14"/>
      <c r="K29" s="8"/>
      <c r="L29" s="15"/>
    </row>
    <row r="30" spans="1:12" ht="15" customHeight="1">
      <c r="A30" s="7">
        <f>Заявки!A150</f>
        <v>0</v>
      </c>
      <c r="B30" s="277">
        <f>Заявки!B150</f>
        <v>0</v>
      </c>
      <c r="C30" s="8"/>
      <c r="D30" s="14"/>
      <c r="E30" s="8"/>
      <c r="F30" s="15"/>
      <c r="G30" s="7">
        <f>Заявки!A98</f>
        <v>0</v>
      </c>
      <c r="H30" s="277">
        <f>Заявки!B98</f>
        <v>0</v>
      </c>
      <c r="I30" s="8"/>
      <c r="J30" s="14"/>
      <c r="K30" s="8"/>
      <c r="L30" s="15"/>
    </row>
    <row r="31" spans="1:12" ht="15" customHeight="1">
      <c r="A31" s="7">
        <f>Заявки!A151</f>
        <v>0</v>
      </c>
      <c r="B31" s="277">
        <f>Заявки!B151</f>
        <v>0</v>
      </c>
      <c r="C31" s="8"/>
      <c r="D31" s="14"/>
      <c r="E31" s="8"/>
      <c r="F31" s="15"/>
      <c r="G31" s="7">
        <f>Заявки!A99</f>
        <v>0</v>
      </c>
      <c r="H31" s="277">
        <f>Заявки!B99</f>
        <v>0</v>
      </c>
      <c r="I31" s="8"/>
      <c r="J31" s="14"/>
      <c r="K31" s="8"/>
      <c r="L31" s="15"/>
    </row>
    <row r="32" spans="1:12" ht="15" customHeight="1">
      <c r="A32" s="7">
        <f>Заявки!A152</f>
        <v>0</v>
      </c>
      <c r="B32" s="277">
        <f>Заявки!B152</f>
        <v>0</v>
      </c>
      <c r="C32" s="8"/>
      <c r="D32" s="14"/>
      <c r="E32" s="8"/>
      <c r="F32" s="15"/>
      <c r="G32" s="7">
        <f>Заявки!A100</f>
        <v>0</v>
      </c>
      <c r="H32" s="277">
        <f>Заявки!B100</f>
        <v>0</v>
      </c>
      <c r="I32" s="8"/>
      <c r="J32" s="14"/>
      <c r="K32" s="8"/>
      <c r="L32" s="15"/>
    </row>
    <row r="33" spans="1:12" ht="15" customHeight="1">
      <c r="A33" s="7">
        <f>Заявки!A153</f>
        <v>0</v>
      </c>
      <c r="B33" s="277">
        <f>Заявки!B153</f>
        <v>0</v>
      </c>
      <c r="C33" s="8"/>
      <c r="D33" s="14"/>
      <c r="E33" s="8"/>
      <c r="F33" s="15"/>
      <c r="G33" s="7">
        <f>Заявки!A101</f>
        <v>0</v>
      </c>
      <c r="H33" s="277">
        <f>Заявки!B101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>
        <f>Заявки!A102</f>
        <v>0</v>
      </c>
      <c r="H34" s="277">
        <f>Заявки!B102</f>
        <v>0</v>
      </c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6</v>
      </c>
      <c r="D45" s="303">
        <f>I45-C45</f>
        <v>3</v>
      </c>
      <c r="E45" s="303"/>
      <c r="F45" s="303"/>
      <c r="G45" s="303"/>
      <c r="H45" s="27"/>
      <c r="I45" s="304">
        <f>SUM(D14:D38)</f>
        <v>9</v>
      </c>
      <c r="J45" s="304"/>
      <c r="K45" s="304"/>
      <c r="L45" s="304"/>
    </row>
    <row r="46" spans="1:12" ht="15.75">
      <c r="A46" s="305" t="s">
        <v>27</v>
      </c>
      <c r="B46" s="305"/>
      <c r="C46" s="28">
        <v>3</v>
      </c>
      <c r="D46" s="303">
        <f>I46-C46</f>
        <v>2</v>
      </c>
      <c r="E46" s="303"/>
      <c r="F46" s="306"/>
      <c r="G46" s="306"/>
      <c r="H46" s="28"/>
      <c r="I46" s="304">
        <f>SUM(J14:J38)</f>
        <v>5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L48"/>
  <sheetViews>
    <sheetView zoomScale="115" zoomScaleNormal="115" zoomScalePageLayoutView="0" workbookViewId="0" topLeftCell="A25">
      <selection activeCell="B17" activeCellId="1" sqref="C3:C51 B17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352</v>
      </c>
      <c r="B7" s="322"/>
      <c r="C7" s="323" t="s">
        <v>395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Заявки!A55</f>
        <v>Стройдормонтаж</v>
      </c>
      <c r="D11" s="335"/>
      <c r="E11" s="335"/>
      <c r="F11" s="335"/>
      <c r="G11" s="317" t="s">
        <v>358</v>
      </c>
      <c r="H11" s="317"/>
      <c r="I11" s="336" t="str">
        <f>Заявки!A160</f>
        <v>Железнодорожник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279">
        <f>Заявки!A56</f>
        <v>0</v>
      </c>
      <c r="B14" s="277">
        <f>Заявки!B56</f>
        <v>0</v>
      </c>
      <c r="C14" s="9"/>
      <c r="D14" s="10">
        <v>4</v>
      </c>
      <c r="E14" s="9"/>
      <c r="F14" s="11"/>
      <c r="G14" s="7">
        <f>Заявки!A161</f>
        <v>0</v>
      </c>
      <c r="H14" s="277">
        <f>Заявки!B161</f>
        <v>0</v>
      </c>
      <c r="I14" s="9"/>
      <c r="J14" s="10">
        <v>1</v>
      </c>
      <c r="K14" s="9"/>
      <c r="L14" s="11"/>
    </row>
    <row r="15" spans="1:12" ht="15" customHeight="1">
      <c r="A15" s="279">
        <f>Заявки!A57</f>
        <v>0</v>
      </c>
      <c r="B15" s="277">
        <f>Заявки!B57</f>
        <v>0</v>
      </c>
      <c r="C15" s="8"/>
      <c r="D15" s="14"/>
      <c r="E15" s="8"/>
      <c r="F15" s="15"/>
      <c r="G15" s="7">
        <f>Заявки!A162</f>
        <v>0</v>
      </c>
      <c r="H15" s="277">
        <f>Заявки!B162</f>
        <v>0</v>
      </c>
      <c r="I15" s="8"/>
      <c r="J15" s="14"/>
      <c r="K15" s="8"/>
      <c r="L15" s="15"/>
    </row>
    <row r="16" spans="1:12" ht="15" customHeight="1">
      <c r="A16" s="279">
        <f>Заявки!A58</f>
        <v>0</v>
      </c>
      <c r="B16" s="277">
        <f>Заявки!B58</f>
        <v>0</v>
      </c>
      <c r="C16" s="8"/>
      <c r="D16" s="14">
        <v>2</v>
      </c>
      <c r="E16" s="8"/>
      <c r="F16" s="15"/>
      <c r="G16" s="7">
        <f>Заявки!A163</f>
        <v>0</v>
      </c>
      <c r="H16" s="277">
        <f>Заявки!B163</f>
        <v>0</v>
      </c>
      <c r="I16" s="8"/>
      <c r="J16" s="14"/>
      <c r="K16" s="8"/>
      <c r="L16" s="15"/>
    </row>
    <row r="17" spans="1:12" ht="15" customHeight="1">
      <c r="A17" s="279">
        <f>Заявки!A59</f>
        <v>0</v>
      </c>
      <c r="B17" s="277">
        <f>Заявки!B59</f>
        <v>0</v>
      </c>
      <c r="C17" s="8"/>
      <c r="D17" s="14"/>
      <c r="E17" s="8"/>
      <c r="F17" s="15"/>
      <c r="G17" s="7">
        <f>Заявки!A164</f>
        <v>0</v>
      </c>
      <c r="H17" s="277">
        <f>Заявки!B164</f>
        <v>0</v>
      </c>
      <c r="I17" s="8"/>
      <c r="J17" s="14">
        <v>1</v>
      </c>
      <c r="K17" s="8"/>
      <c r="L17" s="15"/>
    </row>
    <row r="18" spans="1:12" ht="15" customHeight="1">
      <c r="A18" s="279">
        <f>Заявки!A60</f>
        <v>0</v>
      </c>
      <c r="B18" s="277">
        <f>Заявки!B60</f>
        <v>0</v>
      </c>
      <c r="C18" s="8"/>
      <c r="D18" s="14">
        <v>3</v>
      </c>
      <c r="E18" s="8"/>
      <c r="F18" s="15"/>
      <c r="G18" s="7">
        <f>Заявки!A165</f>
        <v>0</v>
      </c>
      <c r="H18" s="277">
        <f>Заявки!B165</f>
        <v>0</v>
      </c>
      <c r="I18" s="8"/>
      <c r="J18" s="14">
        <v>2</v>
      </c>
      <c r="K18" s="8"/>
      <c r="L18" s="15"/>
    </row>
    <row r="19" spans="1:12" ht="15" customHeight="1">
      <c r="A19" s="279">
        <f>Заявки!A61</f>
        <v>0</v>
      </c>
      <c r="B19" s="277">
        <f>Заявки!B61</f>
        <v>0</v>
      </c>
      <c r="C19" s="8"/>
      <c r="D19" s="14">
        <v>1</v>
      </c>
      <c r="E19" s="8"/>
      <c r="F19" s="15"/>
      <c r="G19" s="7">
        <f>Заявки!A166</f>
        <v>0</v>
      </c>
      <c r="H19" s="277">
        <f>Заявки!B166</f>
        <v>0</v>
      </c>
      <c r="I19" s="8"/>
      <c r="J19" s="14"/>
      <c r="K19" s="8"/>
      <c r="L19" s="15"/>
    </row>
    <row r="20" spans="1:12" ht="15" customHeight="1">
      <c r="A20" s="279">
        <f>Заявки!A62</f>
        <v>0</v>
      </c>
      <c r="B20" s="277">
        <f>Заявки!B62</f>
        <v>0</v>
      </c>
      <c r="C20" s="8"/>
      <c r="D20" s="14">
        <v>1</v>
      </c>
      <c r="E20" s="8"/>
      <c r="F20" s="15"/>
      <c r="G20" s="7">
        <f>Заявки!A167</f>
        <v>0</v>
      </c>
      <c r="H20" s="277">
        <f>Заявки!B167</f>
        <v>0</v>
      </c>
      <c r="I20" s="8"/>
      <c r="J20" s="14"/>
      <c r="K20" s="8"/>
      <c r="L20" s="15"/>
    </row>
    <row r="21" spans="1:12" ht="15" customHeight="1">
      <c r="A21" s="7">
        <f>Заявки!A63</f>
        <v>0</v>
      </c>
      <c r="B21" s="277">
        <f>Заявки!B63</f>
        <v>0</v>
      </c>
      <c r="C21" s="8"/>
      <c r="D21" s="14"/>
      <c r="E21" s="8"/>
      <c r="F21" s="15"/>
      <c r="G21" s="7">
        <f>Заявки!A168</f>
        <v>0</v>
      </c>
      <c r="H21" s="277">
        <f>Заявки!B168</f>
        <v>0</v>
      </c>
      <c r="I21" s="8"/>
      <c r="J21" s="14"/>
      <c r="K21" s="8"/>
      <c r="L21" s="15"/>
    </row>
    <row r="22" spans="1:12" ht="15" customHeight="1">
      <c r="A22" s="7">
        <f>Заявки!A64</f>
        <v>0</v>
      </c>
      <c r="B22" s="277">
        <f>Заявки!B64</f>
        <v>0</v>
      </c>
      <c r="C22" s="8"/>
      <c r="D22" s="14"/>
      <c r="E22" s="8"/>
      <c r="F22" s="15"/>
      <c r="G22" s="7">
        <f>Заявки!A169</f>
        <v>0</v>
      </c>
      <c r="H22" s="277">
        <f>Заявки!B169</f>
        <v>0</v>
      </c>
      <c r="I22" s="8"/>
      <c r="J22" s="14"/>
      <c r="K22" s="8"/>
      <c r="L22" s="15"/>
    </row>
    <row r="23" spans="1:12" ht="15" customHeight="1">
      <c r="A23" s="7">
        <f>Заявки!A65</f>
        <v>0</v>
      </c>
      <c r="B23" s="277">
        <f>Заявки!B65</f>
        <v>0</v>
      </c>
      <c r="C23" s="8"/>
      <c r="D23" s="14"/>
      <c r="E23" s="8"/>
      <c r="F23" s="15"/>
      <c r="G23" s="7">
        <f>Заявки!A170</f>
        <v>0</v>
      </c>
      <c r="H23" s="277">
        <f>Заявки!B170</f>
        <v>0</v>
      </c>
      <c r="I23" s="8"/>
      <c r="J23" s="14"/>
      <c r="K23" s="8"/>
      <c r="L23" s="15"/>
    </row>
    <row r="24" spans="1:12" ht="15" customHeight="1">
      <c r="A24" s="7">
        <f>Заявки!A66</f>
        <v>0</v>
      </c>
      <c r="B24" s="277">
        <f>Заявки!B66</f>
        <v>0</v>
      </c>
      <c r="C24" s="8"/>
      <c r="D24" s="14"/>
      <c r="E24" s="8"/>
      <c r="F24" s="15"/>
      <c r="G24" s="7">
        <f>Заявки!A171</f>
        <v>0</v>
      </c>
      <c r="H24" s="277">
        <f>Заявки!B171</f>
        <v>0</v>
      </c>
      <c r="I24" s="8"/>
      <c r="J24" s="14"/>
      <c r="K24" s="8"/>
      <c r="L24" s="15"/>
    </row>
    <row r="25" spans="1:12" ht="15" customHeight="1">
      <c r="A25" s="7">
        <f>Заявки!A67</f>
        <v>0</v>
      </c>
      <c r="B25" s="277">
        <f>Заявки!B67</f>
        <v>0</v>
      </c>
      <c r="C25" s="8"/>
      <c r="D25" s="14"/>
      <c r="E25" s="8"/>
      <c r="F25" s="15"/>
      <c r="G25" s="7">
        <f>Заявки!A172</f>
        <v>0</v>
      </c>
      <c r="H25" s="277">
        <f>Заявки!B172</f>
        <v>0</v>
      </c>
      <c r="I25" s="8"/>
      <c r="J25" s="14"/>
      <c r="K25" s="8"/>
      <c r="L25" s="15"/>
    </row>
    <row r="26" spans="1:12" ht="15" customHeight="1">
      <c r="A26" s="7">
        <f>Заявки!A68</f>
        <v>0</v>
      </c>
      <c r="B26" s="277">
        <f>Заявки!B68</f>
        <v>0</v>
      </c>
      <c r="C26" s="8"/>
      <c r="D26" s="14"/>
      <c r="E26" s="8"/>
      <c r="F26" s="15"/>
      <c r="G26" s="7">
        <f>Заявки!A173</f>
        <v>0</v>
      </c>
      <c r="H26" s="277">
        <f>Заявки!B173</f>
        <v>0</v>
      </c>
      <c r="I26" s="8"/>
      <c r="J26" s="14"/>
      <c r="K26" s="8"/>
      <c r="L26" s="15"/>
    </row>
    <row r="27" spans="1:12" ht="15" customHeight="1">
      <c r="A27" s="7">
        <f>Заявки!A69</f>
        <v>0</v>
      </c>
      <c r="B27" s="277">
        <f>Заявки!B69</f>
        <v>0</v>
      </c>
      <c r="C27" s="8"/>
      <c r="D27" s="14"/>
      <c r="E27" s="8"/>
      <c r="F27" s="15"/>
      <c r="G27" s="7">
        <f>Заявки!A174</f>
        <v>0</v>
      </c>
      <c r="H27" s="277">
        <f>Заявки!B174</f>
        <v>0</v>
      </c>
      <c r="I27" s="8"/>
      <c r="J27" s="14"/>
      <c r="K27" s="8"/>
      <c r="L27" s="15"/>
    </row>
    <row r="28" spans="1:12" ht="15" customHeight="1">
      <c r="A28" s="7">
        <f>Заявки!A70</f>
        <v>0</v>
      </c>
      <c r="B28" s="277">
        <f>Заявки!B70</f>
        <v>0</v>
      </c>
      <c r="C28" s="8"/>
      <c r="D28" s="14"/>
      <c r="E28" s="8"/>
      <c r="F28" s="15"/>
      <c r="G28" s="7">
        <f>Заявки!A175</f>
        <v>0</v>
      </c>
      <c r="H28" s="277">
        <f>Заявки!B175</f>
        <v>0</v>
      </c>
      <c r="I28" s="8"/>
      <c r="J28" s="14"/>
      <c r="K28" s="8"/>
      <c r="L28" s="15"/>
    </row>
    <row r="29" spans="1:12" ht="15" customHeight="1">
      <c r="A29" s="7">
        <f>Заявки!A71</f>
        <v>0</v>
      </c>
      <c r="B29" s="277">
        <f>Заявки!B71</f>
        <v>0</v>
      </c>
      <c r="C29" s="8"/>
      <c r="D29" s="14"/>
      <c r="E29" s="8"/>
      <c r="F29" s="15"/>
      <c r="G29" s="7">
        <f>Заявки!A176</f>
        <v>0</v>
      </c>
      <c r="H29" s="277">
        <f>Заявки!B176</f>
        <v>0</v>
      </c>
      <c r="I29" s="8"/>
      <c r="J29" s="14"/>
      <c r="K29" s="8"/>
      <c r="L29" s="15"/>
    </row>
    <row r="30" spans="1:12" ht="15" customHeight="1">
      <c r="A30" s="7">
        <f>Заявки!A72</f>
        <v>0</v>
      </c>
      <c r="B30" s="277">
        <f>Заявки!B72</f>
        <v>0</v>
      </c>
      <c r="C30" s="8"/>
      <c r="D30" s="14"/>
      <c r="E30" s="8"/>
      <c r="F30" s="15"/>
      <c r="G30" s="7">
        <f>Заявки!A177</f>
        <v>0</v>
      </c>
      <c r="H30" s="277">
        <f>Заявки!B177</f>
        <v>0</v>
      </c>
      <c r="I30" s="8"/>
      <c r="J30" s="14"/>
      <c r="K30" s="8"/>
      <c r="L30" s="15"/>
    </row>
    <row r="31" spans="1:12" ht="15" customHeight="1">
      <c r="A31" s="7">
        <f>Заявки!A73</f>
        <v>0</v>
      </c>
      <c r="B31" s="277">
        <f>Заявки!B73</f>
        <v>0</v>
      </c>
      <c r="C31" s="8"/>
      <c r="D31" s="14"/>
      <c r="E31" s="8"/>
      <c r="F31" s="15"/>
      <c r="G31" s="7">
        <f>Заявки!A178</f>
        <v>0</v>
      </c>
      <c r="H31" s="277">
        <f>Заявки!B178</f>
        <v>0</v>
      </c>
      <c r="I31" s="8"/>
      <c r="J31" s="14"/>
      <c r="K31" s="8"/>
      <c r="L31" s="15"/>
    </row>
    <row r="32" spans="1:12" ht="15" customHeight="1">
      <c r="A32" s="7">
        <f>Заявки!A74</f>
        <v>0</v>
      </c>
      <c r="B32" s="277">
        <f>Заявки!B74</f>
        <v>0</v>
      </c>
      <c r="C32" s="8"/>
      <c r="D32" s="14"/>
      <c r="E32" s="8"/>
      <c r="F32" s="15"/>
      <c r="G32" s="7">
        <f>Заявки!A179</f>
        <v>0</v>
      </c>
      <c r="H32" s="277">
        <f>Заявки!B179</f>
        <v>0</v>
      </c>
      <c r="I32" s="8"/>
      <c r="J32" s="14"/>
      <c r="K32" s="8"/>
      <c r="L32" s="15"/>
    </row>
    <row r="33" spans="1:12" ht="15" customHeight="1">
      <c r="A33" s="7">
        <f>Заявки!A75</f>
        <v>0</v>
      </c>
      <c r="B33" s="277">
        <f>Заявки!B75</f>
        <v>0</v>
      </c>
      <c r="C33" s="8"/>
      <c r="D33" s="14"/>
      <c r="E33" s="8"/>
      <c r="F33" s="15"/>
      <c r="G33" s="7">
        <f>Заявки!A180</f>
        <v>0</v>
      </c>
      <c r="H33" s="277">
        <f>Заявки!B180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11</v>
      </c>
      <c r="E45" s="303"/>
      <c r="F45" s="303"/>
      <c r="G45" s="303"/>
      <c r="H45" s="27"/>
      <c r="I45" s="304">
        <f>SUM(D14:D38)</f>
        <v>11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4</v>
      </c>
      <c r="E46" s="303"/>
      <c r="F46" s="306"/>
      <c r="G46" s="306"/>
      <c r="H46" s="28"/>
      <c r="I46" s="304">
        <f>SUM(J14:J38)</f>
        <v>4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7">
      <selection activeCell="O42" activeCellId="1" sqref="C3:C51 O42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396</v>
      </c>
      <c r="B7" s="322"/>
      <c r="C7" s="323" t="s">
        <v>397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Заявки!A207</f>
        <v>Арсеналец</v>
      </c>
      <c r="D11" s="335"/>
      <c r="E11" s="335"/>
      <c r="F11" s="335"/>
      <c r="G11" s="317" t="s">
        <v>358</v>
      </c>
      <c r="H11" s="317"/>
      <c r="I11" s="336" t="str">
        <f>Заявки!A2</f>
        <v>ХНПЗ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Заявки!A208</f>
        <v>0</v>
      </c>
      <c r="B14" s="277">
        <f>Заявки!B208</f>
        <v>0</v>
      </c>
      <c r="C14" s="9"/>
      <c r="D14" s="10"/>
      <c r="E14" s="9"/>
      <c r="F14" s="11"/>
      <c r="G14" s="7">
        <f>Заявки!A4</f>
        <v>0</v>
      </c>
      <c r="H14" s="278">
        <f>Заявки!B4</f>
        <v>0</v>
      </c>
      <c r="I14" s="9"/>
      <c r="J14" s="10"/>
      <c r="K14" s="9"/>
      <c r="L14" s="11"/>
    </row>
    <row r="15" spans="1:12" ht="15" customHeight="1">
      <c r="A15" s="7">
        <f>Заявки!A209</f>
        <v>0</v>
      </c>
      <c r="B15" s="277">
        <f>Заявки!B209</f>
        <v>0</v>
      </c>
      <c r="C15" s="8"/>
      <c r="D15" s="14"/>
      <c r="E15" s="8"/>
      <c r="F15" s="15"/>
      <c r="G15" s="7">
        <f>Заявки!A5</f>
        <v>0</v>
      </c>
      <c r="H15" s="278">
        <f>Заявки!B5</f>
        <v>0</v>
      </c>
      <c r="I15" s="8"/>
      <c r="J15" s="14"/>
      <c r="K15" s="8"/>
      <c r="L15" s="15"/>
    </row>
    <row r="16" spans="1:12" ht="15" customHeight="1">
      <c r="A16" s="7">
        <f>Заявки!A210</f>
        <v>0</v>
      </c>
      <c r="B16" s="277">
        <f>Заявки!B210</f>
        <v>0</v>
      </c>
      <c r="C16" s="8"/>
      <c r="D16" s="14"/>
      <c r="E16" s="8"/>
      <c r="F16" s="15"/>
      <c r="G16" s="7">
        <f>Заявки!A6</f>
        <v>0</v>
      </c>
      <c r="H16" s="276">
        <f>Заявки!B6</f>
        <v>0</v>
      </c>
      <c r="I16" s="8"/>
      <c r="J16" s="14">
        <v>2</v>
      </c>
      <c r="K16" s="8"/>
      <c r="L16" s="15"/>
    </row>
    <row r="17" spans="1:12" ht="15" customHeight="1">
      <c r="A17" s="7">
        <f>Заявки!A211</f>
        <v>0</v>
      </c>
      <c r="B17" s="277">
        <f>Заявки!B211</f>
        <v>0</v>
      </c>
      <c r="C17" s="8"/>
      <c r="D17" s="14"/>
      <c r="E17" s="8"/>
      <c r="F17" s="15"/>
      <c r="G17" s="7">
        <f>Заявки!A7</f>
        <v>0</v>
      </c>
      <c r="H17" s="277">
        <f>Заявки!B7</f>
        <v>0</v>
      </c>
      <c r="I17" s="8"/>
      <c r="J17" s="14"/>
      <c r="K17" s="8"/>
      <c r="L17" s="15"/>
    </row>
    <row r="18" spans="1:12" ht="15" customHeight="1">
      <c r="A18" s="7">
        <f>Заявки!A212</f>
        <v>0</v>
      </c>
      <c r="B18" s="277">
        <f>Заявки!B212</f>
        <v>0</v>
      </c>
      <c r="C18" s="8"/>
      <c r="D18" s="14">
        <v>4</v>
      </c>
      <c r="E18" s="8"/>
      <c r="F18" s="15"/>
      <c r="G18" s="7">
        <f>Заявки!A8</f>
        <v>0</v>
      </c>
      <c r="H18" s="278">
        <f>Заявки!B8</f>
        <v>0</v>
      </c>
      <c r="I18" s="8"/>
      <c r="J18" s="14"/>
      <c r="K18" s="8"/>
      <c r="L18" s="15"/>
    </row>
    <row r="19" spans="1:12" ht="15" customHeight="1">
      <c r="A19" s="7">
        <f>Заявки!A213</f>
        <v>0</v>
      </c>
      <c r="B19" s="277">
        <f>Заявки!B213</f>
        <v>0</v>
      </c>
      <c r="C19" s="8"/>
      <c r="D19" s="14">
        <v>1</v>
      </c>
      <c r="E19" s="8"/>
      <c r="F19" s="15"/>
      <c r="G19" s="7">
        <f>Заявки!A9</f>
        <v>0</v>
      </c>
      <c r="H19" s="277">
        <f>Заявки!B9</f>
        <v>0</v>
      </c>
      <c r="I19" s="8"/>
      <c r="J19" s="14"/>
      <c r="K19" s="8"/>
      <c r="L19" s="15"/>
    </row>
    <row r="20" spans="1:12" ht="15" customHeight="1">
      <c r="A20" s="7">
        <f>Заявки!A214</f>
        <v>0</v>
      </c>
      <c r="B20" s="277">
        <f>Заявки!B214</f>
        <v>0</v>
      </c>
      <c r="C20" s="8"/>
      <c r="D20" s="14"/>
      <c r="E20" s="8"/>
      <c r="F20" s="15"/>
      <c r="G20" s="7">
        <f>Заявки!A10</f>
        <v>0</v>
      </c>
      <c r="H20" s="277">
        <f>Заявки!B10</f>
        <v>0</v>
      </c>
      <c r="I20" s="8"/>
      <c r="J20" s="14"/>
      <c r="K20" s="8"/>
      <c r="L20" s="15"/>
    </row>
    <row r="21" spans="1:12" ht="15" customHeight="1">
      <c r="A21" s="7">
        <f>Заявки!A215</f>
        <v>0</v>
      </c>
      <c r="B21" s="277">
        <f>Заявки!B215</f>
        <v>0</v>
      </c>
      <c r="C21" s="8"/>
      <c r="D21" s="14">
        <v>1</v>
      </c>
      <c r="E21" s="8"/>
      <c r="F21" s="15"/>
      <c r="G21" s="7">
        <f>Заявки!A11</f>
        <v>0</v>
      </c>
      <c r="H21" s="278">
        <f>Заявки!B11</f>
        <v>0</v>
      </c>
      <c r="I21" s="8"/>
      <c r="J21" s="14"/>
      <c r="K21" s="8"/>
      <c r="L21" s="15"/>
    </row>
    <row r="22" spans="1:12" ht="15" customHeight="1">
      <c r="A22" s="7">
        <f>Заявки!A216</f>
        <v>0</v>
      </c>
      <c r="B22" s="277">
        <f>Заявки!B216</f>
        <v>0</v>
      </c>
      <c r="C22" s="8"/>
      <c r="D22" s="14"/>
      <c r="E22" s="8"/>
      <c r="F22" s="15"/>
      <c r="G22" s="7">
        <f>Заявки!A12</f>
        <v>0</v>
      </c>
      <c r="H22" s="277">
        <f>Заявки!B12</f>
        <v>0</v>
      </c>
      <c r="I22" s="8"/>
      <c r="J22" s="14">
        <v>1</v>
      </c>
      <c r="K22" s="8"/>
      <c r="L22" s="15"/>
    </row>
    <row r="23" spans="1:12" ht="15" customHeight="1">
      <c r="A23" s="7">
        <f>Заявки!A217</f>
        <v>0</v>
      </c>
      <c r="B23" s="277">
        <f>Заявки!B217</f>
        <v>0</v>
      </c>
      <c r="C23" s="8"/>
      <c r="D23" s="14"/>
      <c r="E23" s="8"/>
      <c r="F23" s="15"/>
      <c r="G23" s="7">
        <f>Заявки!A13</f>
        <v>0</v>
      </c>
      <c r="H23" s="277">
        <f>Заявки!B13</f>
        <v>0</v>
      </c>
      <c r="I23" s="8"/>
      <c r="J23" s="14"/>
      <c r="K23" s="8"/>
      <c r="L23" s="15"/>
    </row>
    <row r="24" spans="1:12" ht="15" customHeight="1">
      <c r="A24" s="7">
        <f>Заявки!A218</f>
        <v>0</v>
      </c>
      <c r="B24" s="277">
        <f>Заявки!B218</f>
        <v>0</v>
      </c>
      <c r="C24" s="8"/>
      <c r="D24" s="14"/>
      <c r="E24" s="8"/>
      <c r="F24" s="15"/>
      <c r="G24" s="7">
        <f>Заявки!A14</f>
        <v>0</v>
      </c>
      <c r="H24" s="278">
        <f>Заявки!B14</f>
        <v>0</v>
      </c>
      <c r="I24" s="8"/>
      <c r="J24" s="14"/>
      <c r="K24" s="8"/>
      <c r="L24" s="15"/>
    </row>
    <row r="25" spans="1:12" ht="15" customHeight="1">
      <c r="A25" s="7">
        <f>Заявки!A219</f>
        <v>0</v>
      </c>
      <c r="B25" s="277">
        <f>Заявки!B219</f>
        <v>0</v>
      </c>
      <c r="C25" s="8"/>
      <c r="D25" s="14"/>
      <c r="E25" s="8"/>
      <c r="F25" s="15"/>
      <c r="G25" s="7">
        <f>Заявки!A15</f>
        <v>0</v>
      </c>
      <c r="H25" s="277">
        <f>Заявки!B15</f>
        <v>0</v>
      </c>
      <c r="I25" s="8"/>
      <c r="J25" s="14"/>
      <c r="K25" s="8"/>
      <c r="L25" s="15"/>
    </row>
    <row r="26" spans="1:12" ht="15" customHeight="1">
      <c r="A26" s="7">
        <f>Заявки!A220</f>
        <v>0</v>
      </c>
      <c r="B26" s="277">
        <f>Заявки!B220</f>
        <v>0</v>
      </c>
      <c r="C26" s="8"/>
      <c r="D26" s="14"/>
      <c r="E26" s="8"/>
      <c r="F26" s="15"/>
      <c r="G26" s="7">
        <f>Заявки!A16</f>
        <v>0</v>
      </c>
      <c r="H26" s="277">
        <f>Заявки!B16</f>
        <v>0</v>
      </c>
      <c r="I26" s="8"/>
      <c r="J26" s="14">
        <v>3</v>
      </c>
      <c r="K26" s="8"/>
      <c r="L26" s="15"/>
    </row>
    <row r="27" spans="1:12" ht="15" customHeight="1">
      <c r="A27" s="7">
        <f>Заявки!A221</f>
        <v>0</v>
      </c>
      <c r="B27" s="277">
        <f>Заявки!B221</f>
        <v>0</v>
      </c>
      <c r="C27" s="8"/>
      <c r="D27" s="14"/>
      <c r="E27" s="8"/>
      <c r="F27" s="15"/>
      <c r="G27" s="7">
        <f>Заявки!A17</f>
        <v>0</v>
      </c>
      <c r="H27" s="278">
        <f>Заявки!B17</f>
        <v>0</v>
      </c>
      <c r="I27" s="8"/>
      <c r="J27" s="14">
        <v>2</v>
      </c>
      <c r="K27" s="8"/>
      <c r="L27" s="15"/>
    </row>
    <row r="28" spans="1:12" ht="15" customHeight="1">
      <c r="A28" s="7">
        <f>Заявки!A222</f>
        <v>0</v>
      </c>
      <c r="B28" s="277">
        <f>Заявки!B222</f>
        <v>0</v>
      </c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>
        <f>Заявки!A223</f>
        <v>0</v>
      </c>
      <c r="B29" s="277">
        <f>Заявки!B223</f>
        <v>0</v>
      </c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>
        <f>Заявки!A224</f>
        <v>0</v>
      </c>
      <c r="B30" s="277">
        <f>Заявки!B224</f>
        <v>0</v>
      </c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>
        <f>Заявки!A225</f>
        <v>0</v>
      </c>
      <c r="B31" s="277">
        <f>Заявки!B225</f>
        <v>0</v>
      </c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>
        <f>Заявки!A226</f>
        <v>0</v>
      </c>
      <c r="B32" s="277">
        <f>Заявки!B226</f>
        <v>0</v>
      </c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>
        <f>Заявки!A227</f>
        <v>0</v>
      </c>
      <c r="B33" s="277">
        <f>Заявки!B227</f>
        <v>0</v>
      </c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6</v>
      </c>
      <c r="E45" s="303"/>
      <c r="F45" s="303"/>
      <c r="G45" s="303"/>
      <c r="H45" s="27"/>
      <c r="I45" s="304">
        <f>SUM(D14:D38)</f>
        <v>6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8</v>
      </c>
      <c r="E46" s="303"/>
      <c r="F46" s="306"/>
      <c r="G46" s="306"/>
      <c r="H46" s="28"/>
      <c r="I46" s="304">
        <f>SUM(J14:J38)</f>
        <v>8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0">
      <selection activeCell="O12" activeCellId="1" sqref="C3:C51 O12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398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Заявки!A228</f>
        <v>Bandytime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Заявки!A229</f>
        <v>0</v>
      </c>
      <c r="B14" s="277">
        <f>Заявки!B229</f>
        <v>0</v>
      </c>
      <c r="C14" s="9"/>
      <c r="D14" s="10"/>
      <c r="E14" s="9"/>
      <c r="F14" s="11"/>
      <c r="G14" s="7">
        <f>Заявки!A30</f>
        <v>0</v>
      </c>
      <c r="H14" s="277">
        <f>Заявки!B30</f>
        <v>0</v>
      </c>
      <c r="I14" s="9"/>
      <c r="J14" s="10"/>
      <c r="K14" s="9"/>
      <c r="L14" s="11"/>
    </row>
    <row r="15" spans="1:12" ht="15" customHeight="1">
      <c r="A15" s="7">
        <f>Заявки!A230</f>
        <v>0</v>
      </c>
      <c r="B15" s="277">
        <f>Заявки!B230</f>
        <v>0</v>
      </c>
      <c r="C15" s="8"/>
      <c r="D15" s="14">
        <v>1</v>
      </c>
      <c r="E15" s="8"/>
      <c r="F15" s="15"/>
      <c r="G15" s="7">
        <f>Заявки!A31</f>
        <v>0</v>
      </c>
      <c r="H15" s="277">
        <f>Заявки!B31</f>
        <v>0</v>
      </c>
      <c r="I15" s="8"/>
      <c r="J15" s="14">
        <v>5</v>
      </c>
      <c r="K15" s="8"/>
      <c r="L15" s="15"/>
    </row>
    <row r="16" spans="1:12" ht="15" customHeight="1">
      <c r="A16" s="7">
        <f>Заявки!A231</f>
        <v>0</v>
      </c>
      <c r="B16" s="277">
        <f>Заявки!B231</f>
        <v>0</v>
      </c>
      <c r="C16" s="8"/>
      <c r="D16" s="14"/>
      <c r="E16" s="8"/>
      <c r="F16" s="15"/>
      <c r="G16" s="7">
        <f>Заявки!A32</f>
        <v>0</v>
      </c>
      <c r="H16" s="277">
        <f>Заявки!B32</f>
        <v>0</v>
      </c>
      <c r="I16" s="8"/>
      <c r="J16" s="14"/>
      <c r="K16" s="8"/>
      <c r="L16" s="15"/>
    </row>
    <row r="17" spans="1:12" ht="15" customHeight="1">
      <c r="A17" s="7">
        <f>Заявки!A232</f>
        <v>0</v>
      </c>
      <c r="B17" s="277">
        <f>Заявки!B232</f>
        <v>0</v>
      </c>
      <c r="C17" s="8"/>
      <c r="D17" s="14">
        <v>4</v>
      </c>
      <c r="E17" s="8"/>
      <c r="F17" s="15"/>
      <c r="G17" s="7">
        <f>Заявки!A33</f>
        <v>0</v>
      </c>
      <c r="H17" s="277">
        <f>Заявки!B33</f>
        <v>0</v>
      </c>
      <c r="I17" s="8"/>
      <c r="J17" s="14">
        <v>1</v>
      </c>
      <c r="K17" s="8"/>
      <c r="L17" s="15"/>
    </row>
    <row r="18" spans="1:12" ht="15" customHeight="1">
      <c r="A18" s="7">
        <f>Заявки!A233</f>
        <v>0</v>
      </c>
      <c r="B18" s="277">
        <f>Заявки!B233</f>
        <v>0</v>
      </c>
      <c r="C18" s="8"/>
      <c r="D18" s="14"/>
      <c r="E18" s="8"/>
      <c r="F18" s="15"/>
      <c r="G18" s="7">
        <f>Заявки!A34</f>
        <v>0</v>
      </c>
      <c r="H18" s="277">
        <f>Заявки!B34</f>
        <v>0</v>
      </c>
      <c r="I18" s="8"/>
      <c r="J18" s="14"/>
      <c r="K18" s="8"/>
      <c r="L18" s="15"/>
    </row>
    <row r="19" spans="1:12" ht="15" customHeight="1">
      <c r="A19" s="7">
        <f>Заявки!A234</f>
        <v>0</v>
      </c>
      <c r="B19" s="277">
        <f>Заявки!B234</f>
        <v>0</v>
      </c>
      <c r="C19" s="8"/>
      <c r="D19" s="14"/>
      <c r="E19" s="8"/>
      <c r="F19" s="15"/>
      <c r="G19" s="7">
        <f>Заявки!A35</f>
        <v>0</v>
      </c>
      <c r="H19" s="277">
        <f>Заявки!B35</f>
        <v>0</v>
      </c>
      <c r="I19" s="8"/>
      <c r="J19" s="14"/>
      <c r="K19" s="8"/>
      <c r="L19" s="15"/>
    </row>
    <row r="20" spans="1:12" ht="15" customHeight="1">
      <c r="A20" s="7">
        <f>Заявки!A235</f>
        <v>0</v>
      </c>
      <c r="B20" s="277">
        <f>Заявки!B235</f>
        <v>0</v>
      </c>
      <c r="C20" s="8"/>
      <c r="D20" s="14"/>
      <c r="E20" s="8"/>
      <c r="F20" s="15"/>
      <c r="G20" s="7">
        <f>Заявки!A36</f>
        <v>0</v>
      </c>
      <c r="H20" s="277">
        <f>Заявки!B36</f>
        <v>0</v>
      </c>
      <c r="I20" s="8"/>
      <c r="J20" s="14"/>
      <c r="K20" s="8"/>
      <c r="L20" s="15"/>
    </row>
    <row r="21" spans="1:12" ht="15" customHeight="1">
      <c r="A21" s="7">
        <f>Заявки!A236</f>
        <v>0</v>
      </c>
      <c r="B21" s="277">
        <f>Заявки!B236</f>
        <v>0</v>
      </c>
      <c r="C21" s="8"/>
      <c r="D21" s="14"/>
      <c r="E21" s="8"/>
      <c r="F21" s="15"/>
      <c r="G21" s="7">
        <f>Заявки!A37</f>
        <v>0</v>
      </c>
      <c r="H21" s="277">
        <f>Заявки!B37</f>
        <v>0</v>
      </c>
      <c r="I21" s="8"/>
      <c r="J21" s="14"/>
      <c r="K21" s="8"/>
      <c r="L21" s="15"/>
    </row>
    <row r="22" spans="1:12" ht="15" customHeight="1">
      <c r="A22" s="7">
        <f>Заявки!A237</f>
        <v>0</v>
      </c>
      <c r="B22" s="277">
        <f>Заявки!B237</f>
        <v>0</v>
      </c>
      <c r="C22" s="8"/>
      <c r="D22" s="14"/>
      <c r="E22" s="8"/>
      <c r="F22" s="15"/>
      <c r="G22" s="7">
        <f>Заявки!A38</f>
        <v>0</v>
      </c>
      <c r="H22" s="277">
        <f>Заявки!B38</f>
        <v>0</v>
      </c>
      <c r="I22" s="8"/>
      <c r="J22" s="14"/>
      <c r="K22" s="8"/>
      <c r="L22" s="15"/>
    </row>
    <row r="23" spans="1:12" ht="15" customHeight="1">
      <c r="A23" s="7">
        <f>Заявки!A238</f>
        <v>0</v>
      </c>
      <c r="B23" s="277">
        <f>Заявки!B238</f>
        <v>0</v>
      </c>
      <c r="C23" s="8"/>
      <c r="D23" s="14"/>
      <c r="E23" s="8"/>
      <c r="F23" s="15"/>
      <c r="G23" s="7">
        <f>Заявки!A39</f>
        <v>0</v>
      </c>
      <c r="H23" s="277">
        <f>Заявки!B39</f>
        <v>0</v>
      </c>
      <c r="I23" s="8"/>
      <c r="J23" s="14"/>
      <c r="K23" s="8"/>
      <c r="L23" s="15"/>
    </row>
    <row r="24" spans="1:12" ht="15" customHeight="1">
      <c r="A24" s="7">
        <f>Заявки!A239</f>
        <v>0</v>
      </c>
      <c r="B24" s="277">
        <f>Заявки!B239</f>
        <v>0</v>
      </c>
      <c r="C24" s="8"/>
      <c r="D24" s="14">
        <v>3</v>
      </c>
      <c r="E24" s="8"/>
      <c r="F24" s="15"/>
      <c r="G24" s="7">
        <f>Заявки!A40</f>
        <v>0</v>
      </c>
      <c r="H24" s="277">
        <f>Заявки!B40</f>
        <v>0</v>
      </c>
      <c r="I24" s="8"/>
      <c r="J24" s="14"/>
      <c r="K24" s="8"/>
      <c r="L24" s="15"/>
    </row>
    <row r="25" spans="1:12" ht="15" customHeight="1">
      <c r="A25" s="7"/>
      <c r="B25" s="293" t="s">
        <v>399</v>
      </c>
      <c r="C25" s="33"/>
      <c r="D25" s="33">
        <v>1</v>
      </c>
      <c r="E25" s="8"/>
      <c r="F25" s="15"/>
      <c r="G25" s="7">
        <f>Заявки!A41</f>
        <v>0</v>
      </c>
      <c r="H25" s="277">
        <f>Заявки!B41</f>
        <v>0</v>
      </c>
      <c r="I25" s="8"/>
      <c r="J25" s="14">
        <v>1</v>
      </c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>
        <f>Заявки!A42</f>
        <v>0</v>
      </c>
      <c r="H26" s="277">
        <f>Заявки!B42</f>
        <v>0</v>
      </c>
      <c r="I26" s="8"/>
      <c r="J26" s="14"/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>
        <f>Заявки!A43</f>
        <v>0</v>
      </c>
      <c r="H27" s="277">
        <f>Заявки!B43</f>
        <v>0</v>
      </c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>
        <f>Заявки!A44</f>
        <v>0</v>
      </c>
      <c r="H28" s="277">
        <f>Заявки!B44</f>
        <v>0</v>
      </c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>
        <f>Заявки!A45</f>
        <v>0</v>
      </c>
      <c r="H29" s="277">
        <f>Заявки!B45</f>
        <v>0</v>
      </c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>
        <f>Заявки!A46</f>
        <v>0</v>
      </c>
      <c r="H30" s="277">
        <f>Заявки!B46</f>
        <v>0</v>
      </c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>
        <f>Заявки!A47</f>
        <v>0</v>
      </c>
      <c r="H31" s="277">
        <f>Заявки!B47</f>
        <v>0</v>
      </c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>
        <f>Заявки!A48</f>
        <v>0</v>
      </c>
      <c r="H32" s="277">
        <f>Заявки!B48</f>
        <v>0</v>
      </c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>
        <f>Заявки!A49</f>
        <v>0</v>
      </c>
      <c r="H33" s="277">
        <f>Заявки!B49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9</v>
      </c>
      <c r="E45" s="303"/>
      <c r="F45" s="303"/>
      <c r="G45" s="303"/>
      <c r="H45" s="27"/>
      <c r="I45" s="304">
        <f>SUM(D14:D38)</f>
        <v>9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7</v>
      </c>
      <c r="E46" s="303"/>
      <c r="F46" s="306"/>
      <c r="G46" s="306"/>
      <c r="H46" s="28"/>
      <c r="I46" s="304">
        <f>SUM(J14:J38)</f>
        <v>7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L48"/>
  <sheetViews>
    <sheetView zoomScale="115" zoomScaleNormal="115" zoomScalePageLayoutView="0" workbookViewId="0" topLeftCell="A4">
      <selection activeCell="O18" activeCellId="1" sqref="C3:C51 O18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400</v>
      </c>
      <c r="B7" s="322"/>
      <c r="C7" s="323" t="s">
        <v>401</v>
      </c>
      <c r="D7" s="323"/>
      <c r="E7" s="323"/>
      <c r="F7" s="323"/>
      <c r="G7" s="323"/>
      <c r="H7" s="323"/>
      <c r="I7" s="322" t="s">
        <v>354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Заявки!A81</f>
        <v>Заря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Заявки!A82</f>
        <v>0</v>
      </c>
      <c r="B14" s="277">
        <f>Заявки!B82</f>
        <v>0</v>
      </c>
      <c r="C14" s="9"/>
      <c r="D14" s="10">
        <v>2</v>
      </c>
      <c r="E14" s="9"/>
      <c r="F14" s="11"/>
      <c r="G14" s="7">
        <f>Заявки!A30</f>
        <v>0</v>
      </c>
      <c r="H14" s="277">
        <f>Заявки!B30</f>
        <v>0</v>
      </c>
      <c r="I14" s="9"/>
      <c r="J14" s="10">
        <v>2</v>
      </c>
      <c r="K14" s="9"/>
      <c r="L14" s="11"/>
    </row>
    <row r="15" spans="1:12" ht="15" customHeight="1">
      <c r="A15" s="7">
        <f>Заявки!A83</f>
        <v>0</v>
      </c>
      <c r="B15" s="277">
        <f>Заявки!B83</f>
        <v>0</v>
      </c>
      <c r="C15" s="8"/>
      <c r="D15" s="14"/>
      <c r="E15" s="8"/>
      <c r="F15" s="15"/>
      <c r="G15" s="7">
        <f>Заявки!A31</f>
        <v>0</v>
      </c>
      <c r="H15" s="277">
        <f>Заявки!B31</f>
        <v>0</v>
      </c>
      <c r="I15" s="8"/>
      <c r="J15" s="14"/>
      <c r="K15" s="8"/>
      <c r="L15" s="15"/>
    </row>
    <row r="16" spans="1:12" ht="15" customHeight="1">
      <c r="A16" s="7">
        <f>Заявки!A84</f>
        <v>0</v>
      </c>
      <c r="B16" s="277">
        <f>Заявки!B84</f>
        <v>0</v>
      </c>
      <c r="C16" s="8"/>
      <c r="D16" s="14"/>
      <c r="E16" s="8"/>
      <c r="F16" s="15"/>
      <c r="G16" s="7">
        <f>Заявки!A32</f>
        <v>0</v>
      </c>
      <c r="H16" s="277">
        <f>Заявки!B32</f>
        <v>0</v>
      </c>
      <c r="I16" s="8"/>
      <c r="J16" s="14">
        <v>3</v>
      </c>
      <c r="K16" s="8"/>
      <c r="L16" s="15"/>
    </row>
    <row r="17" spans="1:12" ht="15" customHeight="1">
      <c r="A17" s="7">
        <f>Заявки!A85</f>
        <v>0</v>
      </c>
      <c r="B17" s="277">
        <f>Заявки!B85</f>
        <v>0</v>
      </c>
      <c r="C17" s="8"/>
      <c r="D17" s="14">
        <v>1</v>
      </c>
      <c r="E17" s="8"/>
      <c r="F17" s="15"/>
      <c r="G17" s="7">
        <f>Заявки!A33</f>
        <v>0</v>
      </c>
      <c r="H17" s="277">
        <f>Заявки!B33</f>
        <v>0</v>
      </c>
      <c r="I17" s="8"/>
      <c r="J17" s="14"/>
      <c r="K17" s="8"/>
      <c r="L17" s="15"/>
    </row>
    <row r="18" spans="1:12" ht="15" customHeight="1">
      <c r="A18" s="7">
        <f>Заявки!A86</f>
        <v>0</v>
      </c>
      <c r="B18" s="277">
        <f>Заявки!B86</f>
        <v>0</v>
      </c>
      <c r="C18" s="8"/>
      <c r="D18" s="14"/>
      <c r="E18" s="8"/>
      <c r="F18" s="15"/>
      <c r="G18" s="7">
        <f>Заявки!A34</f>
        <v>0</v>
      </c>
      <c r="H18" s="277">
        <f>Заявки!B34</f>
        <v>0</v>
      </c>
      <c r="I18" s="8"/>
      <c r="J18" s="14"/>
      <c r="K18" s="8"/>
      <c r="L18" s="15"/>
    </row>
    <row r="19" spans="1:12" ht="15" customHeight="1">
      <c r="A19" s="7">
        <f>Заявки!A87</f>
        <v>0</v>
      </c>
      <c r="B19" s="277">
        <f>Заявки!B87</f>
        <v>0</v>
      </c>
      <c r="C19" s="8"/>
      <c r="D19" s="14"/>
      <c r="E19" s="8"/>
      <c r="F19" s="15"/>
      <c r="G19" s="7">
        <f>Заявки!A35</f>
        <v>0</v>
      </c>
      <c r="H19" s="277">
        <f>Заявки!B35</f>
        <v>0</v>
      </c>
      <c r="I19" s="8"/>
      <c r="J19" s="14"/>
      <c r="K19" s="8"/>
      <c r="L19" s="15"/>
    </row>
    <row r="20" spans="1:12" ht="15" customHeight="1">
      <c r="A20" s="7">
        <f>Заявки!A88</f>
        <v>0</v>
      </c>
      <c r="B20" s="277">
        <f>Заявки!B88</f>
        <v>0</v>
      </c>
      <c r="C20" s="8"/>
      <c r="D20" s="14">
        <v>1</v>
      </c>
      <c r="E20" s="8"/>
      <c r="F20" s="15"/>
      <c r="G20" s="7">
        <f>Заявки!A36</f>
        <v>0</v>
      </c>
      <c r="H20" s="277">
        <f>Заявки!B36</f>
        <v>0</v>
      </c>
      <c r="I20" s="8"/>
      <c r="J20" s="14"/>
      <c r="K20" s="8"/>
      <c r="L20" s="15"/>
    </row>
    <row r="21" spans="1:12" ht="15" customHeight="1">
      <c r="A21" s="7">
        <f>Заявки!A89</f>
        <v>0</v>
      </c>
      <c r="B21" s="277">
        <f>Заявки!B89</f>
        <v>0</v>
      </c>
      <c r="C21" s="8"/>
      <c r="D21" s="14"/>
      <c r="E21" s="8"/>
      <c r="F21" s="15"/>
      <c r="G21" s="7">
        <f>Заявки!A37</f>
        <v>0</v>
      </c>
      <c r="H21" s="277">
        <f>Заявки!B37</f>
        <v>0</v>
      </c>
      <c r="I21" s="8"/>
      <c r="J21" s="14"/>
      <c r="K21" s="8"/>
      <c r="L21" s="15"/>
    </row>
    <row r="22" spans="1:12" ht="15" customHeight="1">
      <c r="A22" s="7">
        <f>Заявки!A90</f>
        <v>0</v>
      </c>
      <c r="B22" s="277">
        <f>Заявки!B90</f>
        <v>0</v>
      </c>
      <c r="C22" s="8"/>
      <c r="D22" s="14">
        <v>1</v>
      </c>
      <c r="E22" s="8"/>
      <c r="F22" s="15"/>
      <c r="G22" s="7">
        <f>Заявки!A38</f>
        <v>0</v>
      </c>
      <c r="H22" s="277">
        <f>Заявки!B38</f>
        <v>0</v>
      </c>
      <c r="I22" s="8"/>
      <c r="J22" s="14"/>
      <c r="K22" s="8"/>
      <c r="L22" s="15"/>
    </row>
    <row r="23" spans="1:12" ht="15" customHeight="1">
      <c r="A23" s="7">
        <f>Заявки!A91</f>
        <v>0</v>
      </c>
      <c r="B23" s="277">
        <f>Заявки!B91</f>
        <v>0</v>
      </c>
      <c r="C23" s="8"/>
      <c r="D23" s="14">
        <v>1</v>
      </c>
      <c r="E23" s="8"/>
      <c r="F23" s="15"/>
      <c r="G23" s="7">
        <f>Заявки!A39</f>
        <v>0</v>
      </c>
      <c r="H23" s="277">
        <f>Заявки!B39</f>
        <v>0</v>
      </c>
      <c r="I23" s="8"/>
      <c r="J23" s="14"/>
      <c r="K23" s="8"/>
      <c r="L23" s="15"/>
    </row>
    <row r="24" spans="1:12" ht="15" customHeight="1">
      <c r="A24" s="7">
        <f>Заявки!A92</f>
        <v>0</v>
      </c>
      <c r="B24" s="277">
        <f>Заявки!B92</f>
        <v>0</v>
      </c>
      <c r="C24" s="8"/>
      <c r="D24" s="14"/>
      <c r="E24" s="8"/>
      <c r="F24" s="15"/>
      <c r="G24" s="7">
        <f>Заявки!A40</f>
        <v>0</v>
      </c>
      <c r="H24" s="277">
        <f>Заявки!B40</f>
        <v>0</v>
      </c>
      <c r="I24" s="8"/>
      <c r="J24" s="14">
        <v>3</v>
      </c>
      <c r="K24" s="8"/>
      <c r="L24" s="15"/>
    </row>
    <row r="25" spans="1:12" ht="15" customHeight="1">
      <c r="A25" s="7">
        <f>Заявки!A93</f>
        <v>0</v>
      </c>
      <c r="B25" s="277">
        <f>Заявки!B93</f>
        <v>0</v>
      </c>
      <c r="C25" s="8"/>
      <c r="D25" s="14"/>
      <c r="E25" s="8"/>
      <c r="F25" s="15"/>
      <c r="G25" s="7">
        <f>Заявки!A41</f>
        <v>0</v>
      </c>
      <c r="H25" s="277">
        <f>Заявки!B41</f>
        <v>0</v>
      </c>
      <c r="I25" s="8"/>
      <c r="J25" s="14"/>
      <c r="K25" s="8"/>
      <c r="L25" s="15"/>
    </row>
    <row r="26" spans="1:12" ht="15" customHeight="1">
      <c r="A26" s="7">
        <f>Заявки!A94</f>
        <v>0</v>
      </c>
      <c r="B26" s="277">
        <f>Заявки!B94</f>
        <v>0</v>
      </c>
      <c r="C26" s="8"/>
      <c r="D26" s="14"/>
      <c r="E26" s="8"/>
      <c r="F26" s="15"/>
      <c r="G26" s="7">
        <f>Заявки!A42</f>
        <v>0</v>
      </c>
      <c r="H26" s="277">
        <f>Заявки!B42</f>
        <v>0</v>
      </c>
      <c r="I26" s="8"/>
      <c r="J26" s="14"/>
      <c r="K26" s="8"/>
      <c r="L26" s="15"/>
    </row>
    <row r="27" spans="1:12" ht="15" customHeight="1">
      <c r="A27" s="7">
        <f>Заявки!A95</f>
        <v>0</v>
      </c>
      <c r="B27" s="277">
        <f>Заявки!B95</f>
        <v>0</v>
      </c>
      <c r="C27" s="8"/>
      <c r="D27" s="14"/>
      <c r="E27" s="8"/>
      <c r="F27" s="15"/>
      <c r="G27" s="7">
        <f>Заявки!A43</f>
        <v>0</v>
      </c>
      <c r="H27" s="277">
        <f>Заявки!B43</f>
        <v>0</v>
      </c>
      <c r="I27" s="8"/>
      <c r="J27" s="14"/>
      <c r="K27" s="8"/>
      <c r="L27" s="15"/>
    </row>
    <row r="28" spans="1:12" ht="15" customHeight="1">
      <c r="A28" s="7">
        <f>Заявки!A96</f>
        <v>0</v>
      </c>
      <c r="B28" s="277">
        <f>Заявки!B96</f>
        <v>0</v>
      </c>
      <c r="C28" s="8"/>
      <c r="D28" s="14"/>
      <c r="E28" s="8"/>
      <c r="F28" s="15"/>
      <c r="G28" s="7">
        <f>Заявки!A44</f>
        <v>0</v>
      </c>
      <c r="H28" s="277">
        <f>Заявки!B44</f>
        <v>0</v>
      </c>
      <c r="I28" s="8"/>
      <c r="J28" s="14"/>
      <c r="K28" s="8"/>
      <c r="L28" s="15"/>
    </row>
    <row r="29" spans="1:12" ht="15" customHeight="1">
      <c r="A29" s="7">
        <f>Заявки!A97</f>
        <v>0</v>
      </c>
      <c r="B29" s="277">
        <f>Заявки!B97</f>
        <v>0</v>
      </c>
      <c r="C29" s="8"/>
      <c r="D29" s="14"/>
      <c r="E29" s="8"/>
      <c r="F29" s="15"/>
      <c r="G29" s="7">
        <f>Заявки!A45</f>
        <v>0</v>
      </c>
      <c r="H29" s="277">
        <f>Заявки!B45</f>
        <v>0</v>
      </c>
      <c r="I29" s="8"/>
      <c r="J29" s="14"/>
      <c r="K29" s="8"/>
      <c r="L29" s="15"/>
    </row>
    <row r="30" spans="1:12" ht="15" customHeight="1">
      <c r="A30" s="7">
        <f>Заявки!A98</f>
        <v>0</v>
      </c>
      <c r="B30" s="277">
        <f>Заявки!B98</f>
        <v>0</v>
      </c>
      <c r="C30" s="8"/>
      <c r="D30" s="14"/>
      <c r="E30" s="8"/>
      <c r="F30" s="15"/>
      <c r="G30" s="7">
        <f>Заявки!A46</f>
        <v>0</v>
      </c>
      <c r="H30" s="277">
        <f>Заявки!B46</f>
        <v>0</v>
      </c>
      <c r="I30" s="8"/>
      <c r="J30" s="14"/>
      <c r="K30" s="8"/>
      <c r="L30" s="15"/>
    </row>
    <row r="31" spans="1:12" ht="15" customHeight="1">
      <c r="A31" s="7">
        <f>Заявки!A99</f>
        <v>0</v>
      </c>
      <c r="B31" s="277">
        <f>Заявки!B99</f>
        <v>0</v>
      </c>
      <c r="C31" s="8"/>
      <c r="D31" s="14"/>
      <c r="E31" s="8"/>
      <c r="F31" s="15"/>
      <c r="G31" s="7">
        <f>Заявки!A47</f>
        <v>0</v>
      </c>
      <c r="H31" s="277">
        <f>Заявки!B47</f>
        <v>0</v>
      </c>
      <c r="I31" s="8"/>
      <c r="J31" s="14"/>
      <c r="K31" s="8"/>
      <c r="L31" s="15"/>
    </row>
    <row r="32" spans="1:12" ht="15" customHeight="1">
      <c r="A32" s="7">
        <f>Заявки!A100</f>
        <v>0</v>
      </c>
      <c r="B32" s="277">
        <f>Заявки!B100</f>
        <v>0</v>
      </c>
      <c r="C32" s="8"/>
      <c r="D32" s="14"/>
      <c r="E32" s="8"/>
      <c r="F32" s="15"/>
      <c r="G32" s="7">
        <f>Заявки!A48</f>
        <v>0</v>
      </c>
      <c r="H32" s="277">
        <f>Заявки!B48</f>
        <v>0</v>
      </c>
      <c r="I32" s="8"/>
      <c r="J32" s="14"/>
      <c r="K32" s="8"/>
      <c r="L32" s="15"/>
    </row>
    <row r="33" spans="1:12" ht="15" customHeight="1">
      <c r="A33" s="7">
        <f>Заявки!A101</f>
        <v>0</v>
      </c>
      <c r="B33" s="277">
        <f>Заявки!B101</f>
        <v>0</v>
      </c>
      <c r="C33" s="8"/>
      <c r="D33" s="14"/>
      <c r="E33" s="8"/>
      <c r="F33" s="15"/>
      <c r="G33" s="7">
        <f>Заявки!A49</f>
        <v>0</v>
      </c>
      <c r="H33" s="277">
        <f>Заявки!B49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2</v>
      </c>
      <c r="D45" s="303">
        <f>I45-C45</f>
        <v>4</v>
      </c>
      <c r="E45" s="303"/>
      <c r="F45" s="303"/>
      <c r="G45" s="303"/>
      <c r="H45" s="27"/>
      <c r="I45" s="304">
        <f>SUM(D14:D38)</f>
        <v>6</v>
      </c>
      <c r="J45" s="304"/>
      <c r="K45" s="304"/>
      <c r="L45" s="304"/>
    </row>
    <row r="46" spans="1:12" ht="15.75">
      <c r="A46" s="305" t="s">
        <v>27</v>
      </c>
      <c r="B46" s="305"/>
      <c r="C46" s="28">
        <v>5</v>
      </c>
      <c r="D46" s="303">
        <f>I46-C46</f>
        <v>3</v>
      </c>
      <c r="E46" s="303"/>
      <c r="F46" s="306"/>
      <c r="G46" s="306"/>
      <c r="H46" s="28"/>
      <c r="I46" s="304">
        <f>SUM(J14:J38)</f>
        <v>8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2:L48"/>
  <sheetViews>
    <sheetView zoomScale="115" zoomScaleNormal="115" zoomScalePageLayoutView="0" workbookViewId="0" topLeftCell="A10">
      <selection activeCell="P43" activeCellId="1" sqref="C3:C51 P43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402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</f>
        <v>ХНПЗ</v>
      </c>
      <c r="D11" s="335"/>
      <c r="E11" s="335"/>
      <c r="F11" s="335"/>
      <c r="G11" s="317" t="s">
        <v>358</v>
      </c>
      <c r="H11" s="317"/>
      <c r="I11" s="336" t="str">
        <f>Заявки!A228</f>
        <v>Bandytime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Заявки!A4</f>
        <v>0</v>
      </c>
      <c r="B14" s="276">
        <f>Заявки!B4</f>
        <v>0</v>
      </c>
      <c r="C14" s="9"/>
      <c r="D14" s="10"/>
      <c r="E14" s="9"/>
      <c r="F14" s="11"/>
      <c r="G14" s="7">
        <f>Заявки!A229</f>
        <v>0</v>
      </c>
      <c r="H14" s="277">
        <f>Заявки!B229</f>
        <v>0</v>
      </c>
      <c r="I14" s="9"/>
      <c r="J14" s="10"/>
      <c r="K14" s="9"/>
      <c r="L14" s="11"/>
    </row>
    <row r="15" spans="1:12" ht="15" customHeight="1">
      <c r="A15" s="7">
        <f>Заявки!A5</f>
        <v>0</v>
      </c>
      <c r="B15" s="276">
        <f>Заявки!B5</f>
        <v>0</v>
      </c>
      <c r="C15" s="8"/>
      <c r="D15" s="14"/>
      <c r="E15" s="8"/>
      <c r="F15" s="15"/>
      <c r="G15" s="7">
        <f>Заявки!A230</f>
        <v>0</v>
      </c>
      <c r="H15" s="277">
        <f>Заявки!B230</f>
        <v>0</v>
      </c>
      <c r="I15" s="8"/>
      <c r="J15" s="14"/>
      <c r="K15" s="8"/>
      <c r="L15" s="15"/>
    </row>
    <row r="16" spans="1:12" ht="15" customHeight="1">
      <c r="A16" s="7">
        <f>Заявки!A6</f>
        <v>0</v>
      </c>
      <c r="B16" s="276">
        <f>Заявки!B6</f>
        <v>0</v>
      </c>
      <c r="C16" s="8"/>
      <c r="D16" s="14"/>
      <c r="E16" s="8"/>
      <c r="F16" s="15"/>
      <c r="G16" s="7">
        <f>Заявки!A231</f>
        <v>0</v>
      </c>
      <c r="H16" s="277">
        <f>Заявки!B231</f>
        <v>0</v>
      </c>
      <c r="I16" s="8"/>
      <c r="J16" s="14"/>
      <c r="K16" s="8"/>
      <c r="L16" s="15"/>
    </row>
    <row r="17" spans="1:12" ht="15" customHeight="1">
      <c r="A17" s="7">
        <f>Заявки!A7</f>
        <v>0</v>
      </c>
      <c r="B17" s="277">
        <f>Заявки!B7</f>
        <v>0</v>
      </c>
      <c r="C17" s="8"/>
      <c r="D17" s="14"/>
      <c r="E17" s="8"/>
      <c r="F17" s="15"/>
      <c r="G17" s="7">
        <f>Заявки!A232</f>
        <v>0</v>
      </c>
      <c r="H17" s="277">
        <f>Заявки!B232</f>
        <v>0</v>
      </c>
      <c r="I17" s="8"/>
      <c r="J17" s="14"/>
      <c r="K17" s="8"/>
      <c r="L17" s="15"/>
    </row>
    <row r="18" spans="1:12" ht="15" customHeight="1">
      <c r="A18" s="7">
        <f>Заявки!A8</f>
        <v>0</v>
      </c>
      <c r="B18" s="278">
        <f>Заявки!B8</f>
        <v>0</v>
      </c>
      <c r="C18" s="8"/>
      <c r="D18" s="14"/>
      <c r="E18" s="8"/>
      <c r="F18" s="15"/>
      <c r="G18" s="7">
        <f>Заявки!A233</f>
        <v>0</v>
      </c>
      <c r="H18" s="277">
        <f>Заявки!B233</f>
        <v>0</v>
      </c>
      <c r="I18" s="8"/>
      <c r="J18" s="14"/>
      <c r="K18" s="8"/>
      <c r="L18" s="15"/>
    </row>
    <row r="19" spans="1:12" ht="15" customHeight="1">
      <c r="A19" s="7">
        <f>Заявки!A9</f>
        <v>0</v>
      </c>
      <c r="B19" s="277">
        <f>Заявки!B9</f>
        <v>0</v>
      </c>
      <c r="C19" s="8"/>
      <c r="D19" s="14"/>
      <c r="E19" s="8"/>
      <c r="F19" s="15"/>
      <c r="G19" s="7">
        <f>Заявки!A234</f>
        <v>0</v>
      </c>
      <c r="H19" s="277">
        <f>Заявки!B234</f>
        <v>0</v>
      </c>
      <c r="I19" s="8"/>
      <c r="J19" s="14"/>
      <c r="K19" s="8"/>
      <c r="L19" s="15"/>
    </row>
    <row r="20" spans="1:12" ht="15" customHeight="1">
      <c r="A20" s="7">
        <f>Заявки!A10</f>
        <v>0</v>
      </c>
      <c r="B20" s="277">
        <f>Заявки!B10</f>
        <v>0</v>
      </c>
      <c r="C20" s="8"/>
      <c r="D20" s="14"/>
      <c r="E20" s="8"/>
      <c r="F20" s="15"/>
      <c r="G20" s="7">
        <f>Заявки!A235</f>
        <v>0</v>
      </c>
      <c r="H20" s="277">
        <f>Заявки!B235</f>
        <v>0</v>
      </c>
      <c r="I20" s="8"/>
      <c r="J20" s="14"/>
      <c r="K20" s="8"/>
      <c r="L20" s="15"/>
    </row>
    <row r="21" spans="1:12" ht="15" customHeight="1">
      <c r="A21" s="7">
        <f>Заявки!A11</f>
        <v>0</v>
      </c>
      <c r="B21" s="278">
        <f>Заявки!B11</f>
        <v>0</v>
      </c>
      <c r="C21" s="8"/>
      <c r="D21" s="14"/>
      <c r="E21" s="8"/>
      <c r="F21" s="15"/>
      <c r="G21" s="7">
        <f>Заявки!A236</f>
        <v>0</v>
      </c>
      <c r="H21" s="277">
        <f>Заявки!B236</f>
        <v>0</v>
      </c>
      <c r="I21" s="8"/>
      <c r="J21" s="14"/>
      <c r="K21" s="8"/>
      <c r="L21" s="15"/>
    </row>
    <row r="22" spans="1:12" ht="15" customHeight="1">
      <c r="A22" s="7">
        <f>Заявки!A12</f>
        <v>0</v>
      </c>
      <c r="B22" s="277">
        <f>Заявки!B12</f>
        <v>0</v>
      </c>
      <c r="C22" s="8"/>
      <c r="D22" s="14"/>
      <c r="E22" s="8"/>
      <c r="F22" s="15"/>
      <c r="G22" s="7">
        <f>Заявки!A237</f>
        <v>0</v>
      </c>
      <c r="H22" s="277">
        <f>Заявки!B237</f>
        <v>0</v>
      </c>
      <c r="I22" s="8"/>
      <c r="J22" s="14"/>
      <c r="K22" s="8"/>
      <c r="L22" s="15"/>
    </row>
    <row r="23" spans="1:12" ht="15" customHeight="1">
      <c r="A23" s="7">
        <f>Заявки!A13</f>
        <v>0</v>
      </c>
      <c r="B23" s="277">
        <f>Заявки!B13</f>
        <v>0</v>
      </c>
      <c r="C23" s="8"/>
      <c r="D23" s="14"/>
      <c r="E23" s="8"/>
      <c r="F23" s="15"/>
      <c r="G23" s="7">
        <f>Заявки!A238</f>
        <v>0</v>
      </c>
      <c r="H23" s="277">
        <f>Заявки!B238</f>
        <v>0</v>
      </c>
      <c r="I23" s="8"/>
      <c r="J23" s="14"/>
      <c r="K23" s="8"/>
      <c r="L23" s="15"/>
    </row>
    <row r="24" spans="1:12" ht="15" customHeight="1">
      <c r="A24" s="7">
        <f>Заявки!A14</f>
        <v>0</v>
      </c>
      <c r="B24" s="278">
        <f>Заявки!B14</f>
        <v>0</v>
      </c>
      <c r="C24" s="8"/>
      <c r="D24" s="14"/>
      <c r="E24" s="8"/>
      <c r="F24" s="15"/>
      <c r="G24" s="7">
        <f>Заявки!A239</f>
        <v>0</v>
      </c>
      <c r="H24" s="277">
        <f>Заявки!B239</f>
        <v>0</v>
      </c>
      <c r="I24" s="8"/>
      <c r="J24" s="14"/>
      <c r="K24" s="8"/>
      <c r="L24" s="15"/>
    </row>
    <row r="25" spans="1:12" ht="15" customHeight="1">
      <c r="A25" s="7">
        <f>Заявки!A15</f>
        <v>0</v>
      </c>
      <c r="B25" s="277">
        <f>Заявки!B15</f>
        <v>0</v>
      </c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>
        <f>Заявки!A16</f>
        <v>0</v>
      </c>
      <c r="B26" s="277">
        <f>Заявки!B16</f>
        <v>0</v>
      </c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>
        <f>Заявки!A17</f>
        <v>0</v>
      </c>
      <c r="B27" s="278">
        <f>Заявки!B17</f>
        <v>0</v>
      </c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/>
      <c r="B28" s="284"/>
      <c r="C28" s="281"/>
      <c r="D28" s="282">
        <v>10</v>
      </c>
      <c r="E28" s="281"/>
      <c r="F28" s="283"/>
      <c r="G28" s="279"/>
      <c r="H28" s="284"/>
      <c r="I28" s="281"/>
      <c r="J28" s="282">
        <v>8</v>
      </c>
      <c r="K28" s="281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10</v>
      </c>
      <c r="E45" s="303"/>
      <c r="F45" s="303"/>
      <c r="G45" s="303"/>
      <c r="H45" s="27"/>
      <c r="I45" s="304">
        <f>SUM(D14:D38)</f>
        <v>10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8</v>
      </c>
      <c r="E46" s="303"/>
      <c r="F46" s="306"/>
      <c r="G46" s="306"/>
      <c r="H46" s="28"/>
      <c r="I46" s="304">
        <f>SUM(J14:J38)</f>
        <v>8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L48"/>
  <sheetViews>
    <sheetView zoomScale="115" zoomScaleNormal="115" zoomScalePageLayoutView="0" workbookViewId="0" topLeftCell="A16">
      <selection activeCell="A8" activeCellId="1" sqref="C3:C51 A8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393</v>
      </c>
      <c r="B7" s="322"/>
      <c r="C7" s="323" t="s">
        <v>403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Заявки!A207</f>
        <v>Арсеналец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Заявки!A161</f>
        <v>0</v>
      </c>
      <c r="B14" s="277">
        <f>Заявки!B161</f>
        <v>0</v>
      </c>
      <c r="C14" s="9"/>
      <c r="D14" s="10"/>
      <c r="E14" s="9"/>
      <c r="F14" s="11"/>
      <c r="G14" s="7">
        <f>Заявки!A208</f>
        <v>0</v>
      </c>
      <c r="H14" s="277">
        <f>Заявки!B208</f>
        <v>0</v>
      </c>
      <c r="I14" s="9"/>
      <c r="J14" s="10"/>
      <c r="K14" s="9"/>
      <c r="L14" s="11"/>
    </row>
    <row r="15" spans="1:12" ht="15" customHeight="1">
      <c r="A15" s="7">
        <f>Заявки!A162</f>
        <v>0</v>
      </c>
      <c r="B15" s="277">
        <f>Заявки!B162</f>
        <v>0</v>
      </c>
      <c r="C15" s="8"/>
      <c r="D15" s="14"/>
      <c r="E15" s="8"/>
      <c r="F15" s="15"/>
      <c r="G15" s="7">
        <f>Заявки!A209</f>
        <v>0</v>
      </c>
      <c r="H15" s="277">
        <f>Заявки!B209</f>
        <v>0</v>
      </c>
      <c r="I15" s="8"/>
      <c r="J15" s="14"/>
      <c r="K15" s="8"/>
      <c r="L15" s="15"/>
    </row>
    <row r="16" spans="1:12" ht="15" customHeight="1">
      <c r="A16" s="7">
        <f>Заявки!A163</f>
        <v>0</v>
      </c>
      <c r="B16" s="277">
        <f>Заявки!B163</f>
        <v>0</v>
      </c>
      <c r="C16" s="8"/>
      <c r="D16" s="14"/>
      <c r="E16" s="8"/>
      <c r="F16" s="15"/>
      <c r="G16" s="7">
        <f>Заявки!A210</f>
        <v>0</v>
      </c>
      <c r="H16" s="277">
        <f>Заявки!B210</f>
        <v>0</v>
      </c>
      <c r="I16" s="8"/>
      <c r="J16" s="14"/>
      <c r="K16" s="8"/>
      <c r="L16" s="15"/>
    </row>
    <row r="17" spans="1:12" ht="15" customHeight="1">
      <c r="A17" s="7">
        <f>Заявки!A164</f>
        <v>0</v>
      </c>
      <c r="B17" s="277">
        <f>Заявки!B164</f>
        <v>0</v>
      </c>
      <c r="C17" s="8"/>
      <c r="D17" s="14"/>
      <c r="E17" s="8"/>
      <c r="F17" s="15"/>
      <c r="G17" s="7">
        <f>Заявки!A211</f>
        <v>0</v>
      </c>
      <c r="H17" s="277">
        <f>Заявки!B211</f>
        <v>0</v>
      </c>
      <c r="I17" s="8"/>
      <c r="J17" s="14"/>
      <c r="K17" s="8"/>
      <c r="L17" s="15"/>
    </row>
    <row r="18" spans="1:12" ht="15" customHeight="1">
      <c r="A18" s="7">
        <f>Заявки!A165</f>
        <v>0</v>
      </c>
      <c r="B18" s="277">
        <f>Заявки!B165</f>
        <v>0</v>
      </c>
      <c r="C18" s="8"/>
      <c r="D18" s="14"/>
      <c r="E18" s="8"/>
      <c r="F18" s="15"/>
      <c r="G18" s="7">
        <f>Заявки!A212</f>
        <v>0</v>
      </c>
      <c r="H18" s="277">
        <f>Заявки!B212</f>
        <v>0</v>
      </c>
      <c r="I18" s="8"/>
      <c r="J18" s="14"/>
      <c r="K18" s="8"/>
      <c r="L18" s="15"/>
    </row>
    <row r="19" spans="1:12" ht="15" customHeight="1">
      <c r="A19" s="7">
        <f>Заявки!A166</f>
        <v>0</v>
      </c>
      <c r="B19" s="277">
        <f>Заявки!B166</f>
        <v>0</v>
      </c>
      <c r="C19" s="8"/>
      <c r="D19" s="14"/>
      <c r="E19" s="8"/>
      <c r="F19" s="15"/>
      <c r="G19" s="7">
        <f>Заявки!A213</f>
        <v>0</v>
      </c>
      <c r="H19" s="277">
        <f>Заявки!B213</f>
        <v>0</v>
      </c>
      <c r="I19" s="8"/>
      <c r="J19" s="14"/>
      <c r="K19" s="8"/>
      <c r="L19" s="15"/>
    </row>
    <row r="20" spans="1:12" ht="15" customHeight="1">
      <c r="A20" s="7">
        <f>Заявки!A167</f>
        <v>0</v>
      </c>
      <c r="B20" s="277">
        <f>Заявки!B167</f>
        <v>0</v>
      </c>
      <c r="C20" s="8"/>
      <c r="D20" s="14"/>
      <c r="E20" s="8"/>
      <c r="F20" s="15"/>
      <c r="G20" s="7">
        <f>Заявки!A214</f>
        <v>0</v>
      </c>
      <c r="H20" s="277">
        <f>Заявки!B214</f>
        <v>0</v>
      </c>
      <c r="I20" s="8"/>
      <c r="J20" s="14"/>
      <c r="K20" s="8"/>
      <c r="L20" s="15"/>
    </row>
    <row r="21" spans="1:12" ht="15" customHeight="1">
      <c r="A21" s="7">
        <f>Заявки!A168</f>
        <v>0</v>
      </c>
      <c r="B21" s="277">
        <f>Заявки!B168</f>
        <v>0</v>
      </c>
      <c r="C21" s="8"/>
      <c r="D21" s="14"/>
      <c r="E21" s="8"/>
      <c r="F21" s="15"/>
      <c r="G21" s="7">
        <f>Заявки!A215</f>
        <v>0</v>
      </c>
      <c r="H21" s="277">
        <f>Заявки!B215</f>
        <v>0</v>
      </c>
      <c r="I21" s="8"/>
      <c r="J21" s="14"/>
      <c r="K21" s="8"/>
      <c r="L21" s="15"/>
    </row>
    <row r="22" spans="1:12" ht="15" customHeight="1">
      <c r="A22" s="7">
        <f>Заявки!A169</f>
        <v>0</v>
      </c>
      <c r="B22" s="277">
        <f>Заявки!B169</f>
        <v>0</v>
      </c>
      <c r="C22" s="8"/>
      <c r="D22" s="14"/>
      <c r="E22" s="8"/>
      <c r="F22" s="15"/>
      <c r="G22" s="7">
        <f>Заявки!A216</f>
        <v>0</v>
      </c>
      <c r="H22" s="277">
        <f>Заявки!B216</f>
        <v>0</v>
      </c>
      <c r="I22" s="8"/>
      <c r="J22" s="14"/>
      <c r="K22" s="8"/>
      <c r="L22" s="15"/>
    </row>
    <row r="23" spans="1:12" ht="15" customHeight="1">
      <c r="A23" s="7">
        <f>Заявки!A170</f>
        <v>0</v>
      </c>
      <c r="B23" s="277">
        <f>Заявки!B170</f>
        <v>0</v>
      </c>
      <c r="C23" s="8"/>
      <c r="D23" s="14"/>
      <c r="E23" s="8"/>
      <c r="F23" s="15"/>
      <c r="G23" s="7">
        <f>Заявки!A217</f>
        <v>0</v>
      </c>
      <c r="H23" s="277">
        <f>Заявки!B217</f>
        <v>0</v>
      </c>
      <c r="I23" s="8"/>
      <c r="J23" s="14"/>
      <c r="K23" s="8"/>
      <c r="L23" s="15"/>
    </row>
    <row r="24" spans="1:12" ht="15" customHeight="1">
      <c r="A24" s="7">
        <f>Заявки!A171</f>
        <v>0</v>
      </c>
      <c r="B24" s="277">
        <f>Заявки!B171</f>
        <v>0</v>
      </c>
      <c r="C24" s="8"/>
      <c r="D24" s="14"/>
      <c r="E24" s="8"/>
      <c r="F24" s="15"/>
      <c r="G24" s="7">
        <f>Заявки!A218</f>
        <v>0</v>
      </c>
      <c r="H24" s="277">
        <f>Заявки!B218</f>
        <v>0</v>
      </c>
      <c r="I24" s="8"/>
      <c r="J24" s="14"/>
      <c r="K24" s="8"/>
      <c r="L24" s="15"/>
    </row>
    <row r="25" spans="1:12" ht="15" customHeight="1">
      <c r="A25" s="7">
        <f>Заявки!A172</f>
        <v>0</v>
      </c>
      <c r="B25" s="277">
        <f>Заявки!B172</f>
        <v>0</v>
      </c>
      <c r="C25" s="8"/>
      <c r="D25" s="14"/>
      <c r="E25" s="8"/>
      <c r="F25" s="15"/>
      <c r="G25" s="7">
        <f>Заявки!A219</f>
        <v>0</v>
      </c>
      <c r="H25" s="277">
        <f>Заявки!B219</f>
        <v>0</v>
      </c>
      <c r="I25" s="8"/>
      <c r="J25" s="14"/>
      <c r="K25" s="8"/>
      <c r="L25" s="15"/>
    </row>
    <row r="26" spans="1:12" ht="15" customHeight="1">
      <c r="A26" s="7">
        <f>Заявки!A173</f>
        <v>0</v>
      </c>
      <c r="B26" s="277">
        <f>Заявки!B173</f>
        <v>0</v>
      </c>
      <c r="C26" s="8"/>
      <c r="D26" s="14"/>
      <c r="E26" s="8"/>
      <c r="F26" s="15"/>
      <c r="G26" s="7">
        <f>Заявки!A220</f>
        <v>0</v>
      </c>
      <c r="H26" s="277">
        <f>Заявки!B220</f>
        <v>0</v>
      </c>
      <c r="I26" s="8"/>
      <c r="J26" s="14"/>
      <c r="K26" s="8"/>
      <c r="L26" s="15"/>
    </row>
    <row r="27" spans="1:12" ht="15" customHeight="1">
      <c r="A27" s="7">
        <f>Заявки!A174</f>
        <v>0</v>
      </c>
      <c r="B27" s="277">
        <f>Заявки!B174</f>
        <v>0</v>
      </c>
      <c r="C27" s="8"/>
      <c r="D27" s="14"/>
      <c r="E27" s="8"/>
      <c r="F27" s="15"/>
      <c r="G27" s="7">
        <f>Заявки!A221</f>
        <v>0</v>
      </c>
      <c r="H27" s="277">
        <f>Заявки!B221</f>
        <v>0</v>
      </c>
      <c r="I27" s="8"/>
      <c r="J27" s="14"/>
      <c r="K27" s="8"/>
      <c r="L27" s="15"/>
    </row>
    <row r="28" spans="1:12" ht="15" customHeight="1">
      <c r="A28" s="7">
        <f>Заявки!A175</f>
        <v>0</v>
      </c>
      <c r="B28" s="277">
        <f>Заявки!B175</f>
        <v>0</v>
      </c>
      <c r="C28" s="8"/>
      <c r="D28" s="14"/>
      <c r="E28" s="8"/>
      <c r="F28" s="15"/>
      <c r="G28" s="7">
        <f>Заявки!A222</f>
        <v>0</v>
      </c>
      <c r="H28" s="277">
        <f>Заявки!B222</f>
        <v>0</v>
      </c>
      <c r="I28" s="8"/>
      <c r="J28" s="14"/>
      <c r="K28" s="8"/>
      <c r="L28" s="15"/>
    </row>
    <row r="29" spans="1:12" ht="15" customHeight="1">
      <c r="A29" s="7">
        <f>Заявки!A176</f>
        <v>0</v>
      </c>
      <c r="B29" s="277">
        <f>Заявки!B176</f>
        <v>0</v>
      </c>
      <c r="C29" s="8"/>
      <c r="D29" s="14"/>
      <c r="E29" s="8"/>
      <c r="F29" s="15"/>
      <c r="G29" s="7">
        <f>Заявки!A223</f>
        <v>0</v>
      </c>
      <c r="H29" s="277">
        <f>Заявки!B223</f>
        <v>0</v>
      </c>
      <c r="I29" s="8"/>
      <c r="J29" s="14"/>
      <c r="K29" s="8"/>
      <c r="L29" s="15"/>
    </row>
    <row r="30" spans="1:12" ht="15" customHeight="1">
      <c r="A30" s="7">
        <f>Заявки!A177</f>
        <v>0</v>
      </c>
      <c r="B30" s="277">
        <f>Заявки!B177</f>
        <v>0</v>
      </c>
      <c r="C30" s="8"/>
      <c r="D30" s="14"/>
      <c r="E30" s="8"/>
      <c r="F30" s="15"/>
      <c r="G30" s="7">
        <f>Заявки!A224</f>
        <v>0</v>
      </c>
      <c r="H30" s="277">
        <f>Заявки!B224</f>
        <v>0</v>
      </c>
      <c r="I30" s="8"/>
      <c r="J30" s="14"/>
      <c r="K30" s="8"/>
      <c r="L30" s="15"/>
    </row>
    <row r="31" spans="1:12" ht="15" customHeight="1">
      <c r="A31" s="7">
        <f>Заявки!A178</f>
        <v>0</v>
      </c>
      <c r="B31" s="277">
        <f>Заявки!B178</f>
        <v>0</v>
      </c>
      <c r="C31" s="8"/>
      <c r="D31" s="14"/>
      <c r="E31" s="8"/>
      <c r="F31" s="15"/>
      <c r="G31" s="7">
        <f>Заявки!A225</f>
        <v>0</v>
      </c>
      <c r="H31" s="277">
        <f>Заявки!B225</f>
        <v>0</v>
      </c>
      <c r="I31" s="8"/>
      <c r="J31" s="14"/>
      <c r="K31" s="8"/>
      <c r="L31" s="15"/>
    </row>
    <row r="32" spans="1:12" ht="15" customHeight="1">
      <c r="A32" s="7">
        <f>Заявки!A179</f>
        <v>0</v>
      </c>
      <c r="B32" s="277">
        <f>Заявки!B179</f>
        <v>0</v>
      </c>
      <c r="C32" s="8"/>
      <c r="D32" s="14"/>
      <c r="E32" s="8"/>
      <c r="F32" s="15"/>
      <c r="G32" s="7">
        <f>Заявки!A226</f>
        <v>0</v>
      </c>
      <c r="H32" s="277">
        <f>Заявки!B226</f>
        <v>0</v>
      </c>
      <c r="I32" s="8"/>
      <c r="J32" s="14"/>
      <c r="K32" s="8"/>
      <c r="L32" s="15"/>
    </row>
    <row r="33" spans="1:12" ht="15" customHeight="1">
      <c r="A33" s="7">
        <f>Заявки!A180</f>
        <v>0</v>
      </c>
      <c r="B33" s="277">
        <f>Заявки!B180</f>
        <v>0</v>
      </c>
      <c r="C33" s="8"/>
      <c r="D33" s="14"/>
      <c r="E33" s="8"/>
      <c r="F33" s="15"/>
      <c r="G33" s="7">
        <f>Заявки!A227</f>
        <v>0</v>
      </c>
      <c r="H33" s="277">
        <f>Заявки!B227</f>
        <v>0</v>
      </c>
      <c r="I33" s="8"/>
      <c r="J33" s="14"/>
      <c r="K33" s="8"/>
      <c r="L33" s="15"/>
    </row>
    <row r="34" spans="1:12" ht="15" customHeight="1">
      <c r="A34" s="7"/>
      <c r="B34" s="287"/>
      <c r="C34" s="288"/>
      <c r="D34" s="229">
        <v>11</v>
      </c>
      <c r="E34" s="288"/>
      <c r="F34" s="289"/>
      <c r="G34" s="290"/>
      <c r="H34" s="287"/>
      <c r="I34" s="288"/>
      <c r="J34" s="229">
        <v>3</v>
      </c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11</v>
      </c>
      <c r="E45" s="303"/>
      <c r="F45" s="303"/>
      <c r="G45" s="303"/>
      <c r="H45" s="27"/>
      <c r="I45" s="304">
        <f>SUM(D14:D38)</f>
        <v>11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3</v>
      </c>
      <c r="E46" s="303"/>
      <c r="F46" s="306"/>
      <c r="G46" s="306"/>
      <c r="H46" s="28"/>
      <c r="I46" s="304">
        <f>SUM(J14:J38)</f>
        <v>3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M23"/>
  <sheetViews>
    <sheetView zoomScale="115" zoomScaleNormal="115" zoomScalePageLayoutView="0" workbookViewId="0" topLeftCell="A1">
      <selection activeCell="A27" activeCellId="1" sqref="C3:C51 A27"/>
    </sheetView>
  </sheetViews>
  <sheetFormatPr defaultColWidth="9.00390625" defaultRowHeight="12.75"/>
  <cols>
    <col min="1" max="1" width="2.625" style="41" customWidth="1"/>
    <col min="2" max="2" width="3.75390625" style="42" customWidth="1"/>
    <col min="3" max="3" width="22.125" style="43" customWidth="1"/>
    <col min="4" max="4" width="3.625" style="42" customWidth="1"/>
    <col min="5" max="5" width="1.37890625" style="42" customWidth="1"/>
    <col min="6" max="7" width="3.625" style="42" customWidth="1"/>
    <col min="8" max="8" width="1.37890625" style="42" customWidth="1"/>
    <col min="9" max="10" width="3.625" style="42" customWidth="1"/>
    <col min="11" max="11" width="1.37890625" style="42" customWidth="1"/>
    <col min="12" max="13" width="3.625" style="42" customWidth="1"/>
    <col min="14" max="14" width="1.37890625" style="42" customWidth="1"/>
    <col min="15" max="16" width="3.625" style="42" customWidth="1"/>
    <col min="17" max="17" width="1.37890625" style="42" customWidth="1"/>
    <col min="18" max="19" width="3.625" style="42" customWidth="1"/>
    <col min="20" max="20" width="1.37890625" style="42" customWidth="1"/>
    <col min="21" max="22" width="3.625" style="42" customWidth="1"/>
    <col min="23" max="23" width="1.37890625" style="42" customWidth="1"/>
    <col min="24" max="24" width="3.375" style="42" customWidth="1"/>
    <col min="25" max="25" width="3.625" style="42" customWidth="1"/>
    <col min="26" max="26" width="1.37890625" style="42" customWidth="1"/>
    <col min="27" max="28" width="3.625" style="42" customWidth="1"/>
    <col min="29" max="29" width="3.125" style="42" customWidth="1"/>
    <col min="30" max="30" width="3.375" style="42" customWidth="1"/>
    <col min="31" max="31" width="3.625" style="42" customWidth="1"/>
    <col min="32" max="32" width="4.375" style="43" customWidth="1"/>
    <col min="33" max="33" width="1.625" style="43" customWidth="1"/>
    <col min="34" max="34" width="4.25390625" style="43" customWidth="1"/>
    <col min="35" max="35" width="4.125" style="43" customWidth="1"/>
    <col min="36" max="36" width="7.625" style="43" customWidth="1"/>
    <col min="37" max="37" width="3.625" style="43" customWidth="1"/>
    <col min="38" max="38" width="2.875" style="43" customWidth="1"/>
    <col min="39" max="39" width="7.625" style="43" customWidth="1"/>
    <col min="40" max="16384" width="9.00390625" style="43" customWidth="1"/>
  </cols>
  <sheetData>
    <row r="2" ht="12.75">
      <c r="C2" s="44" t="s">
        <v>320</v>
      </c>
    </row>
    <row r="3" spans="2:36" ht="12.75">
      <c r="B3" s="45" t="s">
        <v>11</v>
      </c>
      <c r="C3" s="46" t="s">
        <v>321</v>
      </c>
      <c r="D3" s="326">
        <v>1</v>
      </c>
      <c r="E3" s="326"/>
      <c r="F3" s="326"/>
      <c r="G3" s="326">
        <v>2</v>
      </c>
      <c r="H3" s="326"/>
      <c r="I3" s="326"/>
      <c r="J3" s="325">
        <v>3</v>
      </c>
      <c r="K3" s="325"/>
      <c r="L3" s="325"/>
      <c r="M3" s="326">
        <v>4</v>
      </c>
      <c r="N3" s="326"/>
      <c r="O3" s="326"/>
      <c r="P3" s="325">
        <v>5</v>
      </c>
      <c r="Q3" s="325"/>
      <c r="R3" s="325"/>
      <c r="S3" s="326">
        <v>6</v>
      </c>
      <c r="T3" s="326"/>
      <c r="U3" s="326"/>
      <c r="V3" s="325">
        <v>7</v>
      </c>
      <c r="W3" s="325"/>
      <c r="X3" s="325"/>
      <c r="Y3" s="326">
        <v>8</v>
      </c>
      <c r="Z3" s="326"/>
      <c r="AA3" s="326"/>
      <c r="AB3" s="47" t="s">
        <v>322</v>
      </c>
      <c r="AC3" s="45" t="s">
        <v>323</v>
      </c>
      <c r="AD3" s="48" t="s">
        <v>324</v>
      </c>
      <c r="AE3" s="49" t="s">
        <v>325</v>
      </c>
      <c r="AF3" s="327" t="s">
        <v>326</v>
      </c>
      <c r="AG3" s="327"/>
      <c r="AH3" s="327"/>
      <c r="AI3" s="50" t="s">
        <v>327</v>
      </c>
      <c r="AJ3" s="49" t="s">
        <v>328</v>
      </c>
    </row>
    <row r="4" spans="2:36" ht="12.75">
      <c r="B4" s="51">
        <v>1</v>
      </c>
      <c r="C4" s="52" t="s">
        <v>45</v>
      </c>
      <c r="D4" s="53"/>
      <c r="E4" s="54"/>
      <c r="F4" s="55"/>
      <c r="G4" s="56">
        <f>8!I45</f>
        <v>9</v>
      </c>
      <c r="H4" s="57" t="s">
        <v>329</v>
      </c>
      <c r="I4" s="58">
        <f>8!I46</f>
        <v>9</v>
      </c>
      <c r="J4" s="56">
        <f>'10'!I46</f>
        <v>5</v>
      </c>
      <c r="K4" s="59" t="s">
        <v>329</v>
      </c>
      <c r="L4" s="59">
        <f>'10'!I45</f>
        <v>6</v>
      </c>
      <c r="M4" s="56">
        <f>'15'!I45</f>
        <v>9</v>
      </c>
      <c r="N4" s="57" t="s">
        <v>329</v>
      </c>
      <c r="O4" s="58">
        <f>'15'!I46</f>
        <v>7</v>
      </c>
      <c r="P4" s="59">
        <f>'19'!I46</f>
        <v>8</v>
      </c>
      <c r="Q4" s="57" t="s">
        <v>329</v>
      </c>
      <c r="R4" s="58">
        <f>'19'!I45</f>
        <v>6</v>
      </c>
      <c r="S4" s="56">
        <f>'22'!I45</f>
        <v>10</v>
      </c>
      <c r="T4" s="57" t="s">
        <v>329</v>
      </c>
      <c r="U4" s="58">
        <f>'22'!I46</f>
        <v>8</v>
      </c>
      <c r="V4" s="56">
        <f>'28'!I46</f>
        <v>11</v>
      </c>
      <c r="W4" s="57" t="s">
        <v>329</v>
      </c>
      <c r="X4" s="58">
        <f>'28'!I45</f>
        <v>3</v>
      </c>
      <c r="Y4" s="56">
        <f>1!I45</f>
        <v>10</v>
      </c>
      <c r="Z4" s="57" t="s">
        <v>329</v>
      </c>
      <c r="AA4" s="58">
        <f>1!I46</f>
        <v>4</v>
      </c>
      <c r="AB4" s="60">
        <f aca="true" t="shared" si="0" ref="AB4:AB11">SUM(AC4:AE4)</f>
        <v>7</v>
      </c>
      <c r="AC4" s="51">
        <f aca="true" t="shared" si="1" ref="AC4:AC11">IF(D4&gt;F4,1,0)+IF(G4&gt;I4,1,0)+IF(J4&gt;L4,1,0)+IF(M4&gt;O4,1,0)+IF(P4&gt;R4,1,0)+IF(S4&gt;U4,1,0)+IF(V4&gt;X4,1,0)+IF(Y4&gt;AA4,1,0)</f>
        <v>5</v>
      </c>
      <c r="AD4" s="61">
        <v>1</v>
      </c>
      <c r="AE4" s="62">
        <f aca="true" t="shared" si="2" ref="AE4:AE11">IF(D4&lt;F4,1,0)+IF(G4&lt;I4,1,0)+IF(J4&lt;L4,1,0)+IF(M4&lt;O4,1,0)+IF(P4&lt;R4,1,0)+IF(S4&lt;U4,1,0)+IF(V4&lt;X4,1,0)+IF(Y4&lt;AA4,1,0)</f>
        <v>1</v>
      </c>
      <c r="AF4" s="63">
        <f>D4+G4+J4+M4+P4+S4+V4+Y4</f>
        <v>62</v>
      </c>
      <c r="AG4" s="64" t="s">
        <v>329</v>
      </c>
      <c r="AH4" s="65">
        <f>F4+I4+L4+O4+R4+U4+X4+AA4</f>
        <v>43</v>
      </c>
      <c r="AI4" s="66">
        <f aca="true" t="shared" si="3" ref="AI4:AI11">AC4*3+AD4</f>
        <v>16</v>
      </c>
      <c r="AJ4" s="67">
        <v>3</v>
      </c>
    </row>
    <row r="5" spans="2:36" ht="12.75">
      <c r="B5" s="51">
        <v>2</v>
      </c>
      <c r="C5" s="52" t="s">
        <v>54</v>
      </c>
      <c r="D5" s="56">
        <f>8!I46</f>
        <v>9</v>
      </c>
      <c r="E5" s="57" t="s">
        <v>329</v>
      </c>
      <c r="F5" s="59">
        <f>8!I45</f>
        <v>9</v>
      </c>
      <c r="G5" s="53"/>
      <c r="H5" s="54"/>
      <c r="I5" s="68"/>
      <c r="J5" s="56">
        <f>'16'!I45</f>
        <v>11</v>
      </c>
      <c r="K5" s="57" t="s">
        <v>329</v>
      </c>
      <c r="L5" s="59">
        <f>'16'!I46</f>
        <v>5</v>
      </c>
      <c r="M5" s="56">
        <f>'18'!I46</f>
        <v>4</v>
      </c>
      <c r="N5" s="57" t="s">
        <v>329</v>
      </c>
      <c r="O5" s="58">
        <f>'18'!I45</f>
        <v>11</v>
      </c>
      <c r="P5" s="59">
        <f>'23'!I45</f>
        <v>11</v>
      </c>
      <c r="Q5" s="57" t="s">
        <v>329</v>
      </c>
      <c r="R5" s="58">
        <f>'23'!I46</f>
        <v>3</v>
      </c>
      <c r="S5" s="56">
        <f>'27'!I46</f>
        <v>14</v>
      </c>
      <c r="T5" s="57" t="s">
        <v>329</v>
      </c>
      <c r="U5" s="58">
        <f>'27'!I45</f>
        <v>5</v>
      </c>
      <c r="V5" s="56">
        <f>2!I45</f>
        <v>18</v>
      </c>
      <c r="W5" s="57" t="s">
        <v>329</v>
      </c>
      <c r="X5" s="58">
        <f>2!I46</f>
        <v>5</v>
      </c>
      <c r="Y5" s="56">
        <f>9!I45</f>
        <v>8</v>
      </c>
      <c r="Z5" s="57" t="s">
        <v>329</v>
      </c>
      <c r="AA5" s="58">
        <f>9!I46</f>
        <v>3</v>
      </c>
      <c r="AB5" s="60">
        <f t="shared" si="0"/>
        <v>7</v>
      </c>
      <c r="AC5" s="51">
        <f t="shared" si="1"/>
        <v>5</v>
      </c>
      <c r="AD5" s="61">
        <v>1</v>
      </c>
      <c r="AE5" s="62">
        <f t="shared" si="2"/>
        <v>1</v>
      </c>
      <c r="AF5" s="63">
        <f>D5+G5+J5+M5+P5+S5+V5+Y5</f>
        <v>75</v>
      </c>
      <c r="AG5" s="64" t="s">
        <v>329</v>
      </c>
      <c r="AH5" s="65">
        <f>F5+I5+L5+O5+R5+U5+X5+AA5</f>
        <v>41</v>
      </c>
      <c r="AI5" s="66">
        <f t="shared" si="3"/>
        <v>16</v>
      </c>
      <c r="AJ5" s="67">
        <v>2</v>
      </c>
    </row>
    <row r="6" spans="2:36" ht="12.75">
      <c r="B6" s="51">
        <v>3</v>
      </c>
      <c r="C6" s="52" t="s">
        <v>61</v>
      </c>
      <c r="D6" s="56">
        <f>'10'!I45</f>
        <v>6</v>
      </c>
      <c r="E6" s="59" t="s">
        <v>329</v>
      </c>
      <c r="F6" s="59">
        <f>'10'!I46</f>
        <v>5</v>
      </c>
      <c r="G6" s="56">
        <f>'16'!I46</f>
        <v>5</v>
      </c>
      <c r="H6" s="57" t="s">
        <v>329</v>
      </c>
      <c r="I6" s="58">
        <f>'16'!I45</f>
        <v>11</v>
      </c>
      <c r="J6" s="53"/>
      <c r="K6" s="54"/>
      <c r="L6" s="55"/>
      <c r="M6" s="56">
        <f>'24'!I45</f>
        <v>4</v>
      </c>
      <c r="N6" s="57" t="s">
        <v>329</v>
      </c>
      <c r="O6" s="58">
        <f>'24'!I46</f>
        <v>10</v>
      </c>
      <c r="P6" s="59">
        <f>'26'!I46</f>
        <v>8</v>
      </c>
      <c r="Q6" s="57" t="s">
        <v>329</v>
      </c>
      <c r="R6" s="58">
        <f>'26'!I45</f>
        <v>8</v>
      </c>
      <c r="S6" s="56">
        <f>3!I45</f>
        <v>1</v>
      </c>
      <c r="T6" s="57" t="s">
        <v>329</v>
      </c>
      <c r="U6" s="58">
        <f>3!I46</f>
        <v>0</v>
      </c>
      <c r="V6" s="56">
        <f>7!I46</f>
        <v>16</v>
      </c>
      <c r="W6" s="57" t="s">
        <v>329</v>
      </c>
      <c r="X6" s="58">
        <f>7!I45</f>
        <v>3</v>
      </c>
      <c r="Y6" s="56">
        <f>'17'!I45</f>
        <v>9</v>
      </c>
      <c r="Z6" s="57" t="s">
        <v>329</v>
      </c>
      <c r="AA6" s="58">
        <f>'17'!I46</f>
        <v>5</v>
      </c>
      <c r="AB6" s="60">
        <f t="shared" si="0"/>
        <v>7</v>
      </c>
      <c r="AC6" s="51">
        <f t="shared" si="1"/>
        <v>4</v>
      </c>
      <c r="AD6" s="61">
        <v>1</v>
      </c>
      <c r="AE6" s="62">
        <f t="shared" si="2"/>
        <v>2</v>
      </c>
      <c r="AF6" s="63">
        <f>D6+G6+J6+M6+P6+S6+V6+Y6-1</f>
        <v>48</v>
      </c>
      <c r="AG6" s="64" t="s">
        <v>329</v>
      </c>
      <c r="AH6" s="65">
        <f>F6+I6+L6+O6+R6+U6+X6+AA6</f>
        <v>42</v>
      </c>
      <c r="AI6" s="66">
        <f t="shared" si="3"/>
        <v>13</v>
      </c>
      <c r="AJ6" s="67">
        <v>4</v>
      </c>
    </row>
    <row r="7" spans="2:36" ht="12.75">
      <c r="B7" s="69">
        <v>4</v>
      </c>
      <c r="C7" s="70" t="s">
        <v>56</v>
      </c>
      <c r="D7" s="71">
        <f>'15'!I46</f>
        <v>7</v>
      </c>
      <c r="E7" s="72" t="s">
        <v>329</v>
      </c>
      <c r="F7" s="73">
        <f>'15'!I45</f>
        <v>9</v>
      </c>
      <c r="G7" s="71">
        <f>'18'!I45</f>
        <v>11</v>
      </c>
      <c r="H7" s="72" t="s">
        <v>329</v>
      </c>
      <c r="I7" s="74">
        <f>'18'!I46</f>
        <v>4</v>
      </c>
      <c r="J7" s="71">
        <f>'24'!I46</f>
        <v>10</v>
      </c>
      <c r="K7" s="72" t="s">
        <v>329</v>
      </c>
      <c r="L7" s="73">
        <f>'24'!I45</f>
        <v>4</v>
      </c>
      <c r="M7" s="75"/>
      <c r="N7" s="76"/>
      <c r="O7" s="77"/>
      <c r="P7" s="73">
        <f>4!I45</f>
        <v>15</v>
      </c>
      <c r="Q7" s="72" t="s">
        <v>329</v>
      </c>
      <c r="R7" s="74">
        <f>4!I46</f>
        <v>5</v>
      </c>
      <c r="S7" s="71">
        <f>6!I46</f>
        <v>15</v>
      </c>
      <c r="T7" s="72" t="s">
        <v>329</v>
      </c>
      <c r="U7" s="74">
        <f>6!I45</f>
        <v>7</v>
      </c>
      <c r="V7" s="71">
        <f>'11'!I45</f>
        <v>15</v>
      </c>
      <c r="W7" s="72" t="s">
        <v>329</v>
      </c>
      <c r="X7" s="74">
        <f>'11'!I46</f>
        <v>6</v>
      </c>
      <c r="Y7" s="71">
        <f>'25'!I45</f>
        <v>12</v>
      </c>
      <c r="Z7" s="72" t="s">
        <v>329</v>
      </c>
      <c r="AA7" s="74">
        <f>'25'!I46</f>
        <v>6</v>
      </c>
      <c r="AB7" s="78">
        <f t="shared" si="0"/>
        <v>7</v>
      </c>
      <c r="AC7" s="69">
        <f t="shared" si="1"/>
        <v>6</v>
      </c>
      <c r="AD7" s="79">
        <v>0</v>
      </c>
      <c r="AE7" s="80">
        <f t="shared" si="2"/>
        <v>1</v>
      </c>
      <c r="AF7" s="81">
        <f>D7+G7+J7+M7+P7+S7+V7+Y7</f>
        <v>85</v>
      </c>
      <c r="AG7" s="82" t="s">
        <v>329</v>
      </c>
      <c r="AH7" s="83">
        <f>F7+I7+L7+O7+R7+U7+X7+AA7</f>
        <v>41</v>
      </c>
      <c r="AI7" s="84">
        <f t="shared" si="3"/>
        <v>18</v>
      </c>
      <c r="AJ7" s="85">
        <v>1</v>
      </c>
    </row>
    <row r="8" spans="2:39" ht="12.75">
      <c r="B8" s="51">
        <v>5</v>
      </c>
      <c r="C8" s="52" t="s">
        <v>39</v>
      </c>
      <c r="D8" s="56">
        <f>'19'!I45</f>
        <v>6</v>
      </c>
      <c r="E8" s="57" t="s">
        <v>329</v>
      </c>
      <c r="F8" s="59">
        <f>'19'!I46</f>
        <v>8</v>
      </c>
      <c r="G8" s="56">
        <f>'23'!I46</f>
        <v>3</v>
      </c>
      <c r="H8" s="57" t="s">
        <v>329</v>
      </c>
      <c r="I8" s="58">
        <f>'23'!I45</f>
        <v>11</v>
      </c>
      <c r="J8" s="56">
        <f>'26'!I45</f>
        <v>8</v>
      </c>
      <c r="K8" s="57" t="s">
        <v>329</v>
      </c>
      <c r="L8" s="59">
        <f>'26'!I46</f>
        <v>8</v>
      </c>
      <c r="M8" s="56">
        <f>4!I46</f>
        <v>5</v>
      </c>
      <c r="N8" s="57" t="s">
        <v>329</v>
      </c>
      <c r="O8" s="58">
        <f>4!I45</f>
        <v>15</v>
      </c>
      <c r="P8" s="55"/>
      <c r="Q8" s="54"/>
      <c r="R8" s="68"/>
      <c r="S8" s="56">
        <f>'12'!I45</f>
        <v>1</v>
      </c>
      <c r="T8" s="57" t="s">
        <v>329</v>
      </c>
      <c r="U8" s="58">
        <f>'12'!I46</f>
        <v>0</v>
      </c>
      <c r="V8" s="56">
        <f>'14'!I46</f>
        <v>21</v>
      </c>
      <c r="W8" s="57" t="s">
        <v>329</v>
      </c>
      <c r="X8" s="58">
        <f>'14'!I45</f>
        <v>7</v>
      </c>
      <c r="Y8" s="56">
        <f>5!I46</f>
        <v>7</v>
      </c>
      <c r="Z8" s="57" t="s">
        <v>329</v>
      </c>
      <c r="AA8" s="58">
        <f>5!I45</f>
        <v>6</v>
      </c>
      <c r="AB8" s="60">
        <f t="shared" si="0"/>
        <v>7</v>
      </c>
      <c r="AC8" s="51">
        <f t="shared" si="1"/>
        <v>3</v>
      </c>
      <c r="AD8" s="61">
        <v>1</v>
      </c>
      <c r="AE8" s="62">
        <f t="shared" si="2"/>
        <v>3</v>
      </c>
      <c r="AF8" s="63">
        <f>D8+G8+J8+M8+P8+S8+V8+Y8-1</f>
        <v>50</v>
      </c>
      <c r="AG8" s="64" t="s">
        <v>329</v>
      </c>
      <c r="AH8" s="65">
        <f>F8+I8+L8+O8+R8+U8+X8+AA8</f>
        <v>55</v>
      </c>
      <c r="AI8" s="66">
        <f t="shared" si="3"/>
        <v>10</v>
      </c>
      <c r="AJ8" s="67">
        <v>5</v>
      </c>
      <c r="AM8" s="86"/>
    </row>
    <row r="9" spans="2:36" ht="12.75">
      <c r="B9" s="69">
        <v>6</v>
      </c>
      <c r="C9" s="70" t="s">
        <v>51</v>
      </c>
      <c r="D9" s="71">
        <f>'22'!I46</f>
        <v>8</v>
      </c>
      <c r="E9" s="72" t="s">
        <v>329</v>
      </c>
      <c r="F9" s="73">
        <f>'22'!I45</f>
        <v>10</v>
      </c>
      <c r="G9" s="71">
        <f>'27'!I45</f>
        <v>5</v>
      </c>
      <c r="H9" s="72" t="s">
        <v>329</v>
      </c>
      <c r="I9" s="74">
        <f>'27'!I46</f>
        <v>14</v>
      </c>
      <c r="J9" s="71">
        <f>3!I46</f>
        <v>0</v>
      </c>
      <c r="K9" s="72" t="s">
        <v>329</v>
      </c>
      <c r="L9" s="73">
        <f>3!I45</f>
        <v>1</v>
      </c>
      <c r="M9" s="71">
        <f>6!I45</f>
        <v>7</v>
      </c>
      <c r="N9" s="72" t="s">
        <v>329</v>
      </c>
      <c r="O9" s="74">
        <f>6!I46</f>
        <v>15</v>
      </c>
      <c r="P9" s="73">
        <f>'12'!I46</f>
        <v>0</v>
      </c>
      <c r="Q9" s="72" t="s">
        <v>329</v>
      </c>
      <c r="R9" s="72">
        <f>'12'!I45</f>
        <v>1</v>
      </c>
      <c r="S9" s="75"/>
      <c r="T9" s="76"/>
      <c r="U9" s="77"/>
      <c r="V9" s="71">
        <f>'20'!I45</f>
        <v>9</v>
      </c>
      <c r="W9" s="72" t="s">
        <v>329</v>
      </c>
      <c r="X9" s="74">
        <f>'20'!I46</f>
        <v>7</v>
      </c>
      <c r="Y9" s="71">
        <f>'13'!I46</f>
        <v>5</v>
      </c>
      <c r="Z9" s="72" t="s">
        <v>329</v>
      </c>
      <c r="AA9" s="74">
        <f>'13'!I45</f>
        <v>10</v>
      </c>
      <c r="AB9" s="78">
        <f t="shared" si="0"/>
        <v>7</v>
      </c>
      <c r="AC9" s="69">
        <f t="shared" si="1"/>
        <v>1</v>
      </c>
      <c r="AD9" s="79">
        <v>0</v>
      </c>
      <c r="AE9" s="80">
        <f t="shared" si="2"/>
        <v>6</v>
      </c>
      <c r="AF9" s="81">
        <f>D9+G9+J9+M9+P9+S9+V9+Y9</f>
        <v>34</v>
      </c>
      <c r="AG9" s="82" t="s">
        <v>329</v>
      </c>
      <c r="AH9" s="83">
        <f>F9+I9+L9+O9+R9+U9+X9+AA9-1-1</f>
        <v>56</v>
      </c>
      <c r="AI9" s="84">
        <f t="shared" si="3"/>
        <v>3</v>
      </c>
      <c r="AJ9" s="85">
        <v>8</v>
      </c>
    </row>
    <row r="10" spans="2:36" ht="12.75">
      <c r="B10" s="51">
        <v>7</v>
      </c>
      <c r="C10" s="52" t="s">
        <v>42</v>
      </c>
      <c r="D10" s="56">
        <f>'28'!I45</f>
        <v>3</v>
      </c>
      <c r="E10" s="57" t="s">
        <v>329</v>
      </c>
      <c r="F10" s="57">
        <f>'28'!I46</f>
        <v>11</v>
      </c>
      <c r="G10" s="56">
        <f>2!I46</f>
        <v>5</v>
      </c>
      <c r="H10" s="57" t="s">
        <v>329</v>
      </c>
      <c r="I10" s="58">
        <f>2!I45</f>
        <v>18</v>
      </c>
      <c r="J10" s="56">
        <f>7!I45</f>
        <v>3</v>
      </c>
      <c r="K10" s="57" t="s">
        <v>329</v>
      </c>
      <c r="L10" s="59">
        <f>7!I46</f>
        <v>16</v>
      </c>
      <c r="M10" s="56">
        <f>'11'!I46</f>
        <v>6</v>
      </c>
      <c r="N10" s="57" t="s">
        <v>329</v>
      </c>
      <c r="O10" s="58">
        <f>'11'!I45</f>
        <v>15</v>
      </c>
      <c r="P10" s="59">
        <f>'14'!I45</f>
        <v>7</v>
      </c>
      <c r="Q10" s="57" t="s">
        <v>329</v>
      </c>
      <c r="R10" s="58">
        <f>'14'!I46</f>
        <v>21</v>
      </c>
      <c r="S10" s="87">
        <f>'20'!I46</f>
        <v>7</v>
      </c>
      <c r="T10" s="57" t="s">
        <v>329</v>
      </c>
      <c r="U10" s="88">
        <f>'20'!I45</f>
        <v>9</v>
      </c>
      <c r="V10" s="89"/>
      <c r="W10" s="90"/>
      <c r="X10" s="91"/>
      <c r="Y10" s="56">
        <f>'21'!I46</f>
        <v>8</v>
      </c>
      <c r="Z10" s="57" t="s">
        <v>329</v>
      </c>
      <c r="AA10" s="58">
        <f>'21'!I45</f>
        <v>6</v>
      </c>
      <c r="AB10" s="60">
        <f t="shared" si="0"/>
        <v>7</v>
      </c>
      <c r="AC10" s="51">
        <f t="shared" si="1"/>
        <v>1</v>
      </c>
      <c r="AD10" s="61">
        <v>0</v>
      </c>
      <c r="AE10" s="62">
        <f t="shared" si="2"/>
        <v>6</v>
      </c>
      <c r="AF10" s="63">
        <f>D10+G10+J10+M10+P10+S10+V10+Y10</f>
        <v>39</v>
      </c>
      <c r="AG10" s="64" t="s">
        <v>329</v>
      </c>
      <c r="AH10" s="65">
        <f>F10+I10+L10+O10+R10+U10+X10+AA10</f>
        <v>96</v>
      </c>
      <c r="AI10" s="66">
        <f t="shared" si="3"/>
        <v>3</v>
      </c>
      <c r="AJ10" s="67">
        <v>7</v>
      </c>
    </row>
    <row r="11" spans="2:36" ht="12.75">
      <c r="B11" s="92">
        <v>8</v>
      </c>
      <c r="C11" s="93" t="s">
        <v>49</v>
      </c>
      <c r="D11" s="94">
        <f>1!I46</f>
        <v>4</v>
      </c>
      <c r="E11" s="95" t="s">
        <v>329</v>
      </c>
      <c r="F11" s="96">
        <f>1!I45</f>
        <v>10</v>
      </c>
      <c r="G11" s="94">
        <f>9!I46</f>
        <v>3</v>
      </c>
      <c r="H11" s="95" t="s">
        <v>329</v>
      </c>
      <c r="I11" s="97">
        <f>9!I45</f>
        <v>8</v>
      </c>
      <c r="J11" s="94">
        <f>'17'!I46</f>
        <v>5</v>
      </c>
      <c r="K11" s="95" t="s">
        <v>329</v>
      </c>
      <c r="L11" s="96">
        <f>'17'!I45</f>
        <v>9</v>
      </c>
      <c r="M11" s="94">
        <f>'25'!I46</f>
        <v>6</v>
      </c>
      <c r="N11" s="95" t="s">
        <v>329</v>
      </c>
      <c r="O11" s="97">
        <f>'25'!I45</f>
        <v>12</v>
      </c>
      <c r="P11" s="96">
        <f>5!I45</f>
        <v>6</v>
      </c>
      <c r="Q11" s="95" t="s">
        <v>329</v>
      </c>
      <c r="R11" s="97">
        <f>5!I46</f>
        <v>7</v>
      </c>
      <c r="S11" s="94">
        <f>'13'!I45</f>
        <v>10</v>
      </c>
      <c r="T11" s="95" t="s">
        <v>329</v>
      </c>
      <c r="U11" s="97">
        <f>'13'!I46</f>
        <v>5</v>
      </c>
      <c r="V11" s="98">
        <f>'21'!I45</f>
        <v>6</v>
      </c>
      <c r="W11" s="95" t="s">
        <v>329</v>
      </c>
      <c r="X11" s="99">
        <f>'21'!I46</f>
        <v>8</v>
      </c>
      <c r="Y11" s="100"/>
      <c r="Z11" s="101"/>
      <c r="AA11" s="102"/>
      <c r="AB11" s="103">
        <f t="shared" si="0"/>
        <v>7</v>
      </c>
      <c r="AC11" s="92">
        <f t="shared" si="1"/>
        <v>1</v>
      </c>
      <c r="AD11" s="104">
        <v>0</v>
      </c>
      <c r="AE11" s="105">
        <f t="shared" si="2"/>
        <v>6</v>
      </c>
      <c r="AF11" s="106">
        <f>D11+G11+J11+M11+P11+S11+V11+Y11</f>
        <v>40</v>
      </c>
      <c r="AG11" s="107" t="s">
        <v>329</v>
      </c>
      <c r="AH11" s="108">
        <f>F11+I11+L11+O11+R11+U11+X11+AA11</f>
        <v>59</v>
      </c>
      <c r="AI11" s="109">
        <f t="shared" si="3"/>
        <v>3</v>
      </c>
      <c r="AJ11" s="110">
        <v>6</v>
      </c>
    </row>
    <row r="15" ht="12.75">
      <c r="C15" s="44" t="s">
        <v>330</v>
      </c>
    </row>
    <row r="16" spans="2:36" ht="12.75">
      <c r="B16" s="111" t="s">
        <v>11</v>
      </c>
      <c r="C16" s="112" t="s">
        <v>321</v>
      </c>
      <c r="D16" s="328">
        <v>1</v>
      </c>
      <c r="E16" s="328"/>
      <c r="F16" s="328"/>
      <c r="G16" s="328">
        <v>2</v>
      </c>
      <c r="H16" s="328"/>
      <c r="I16" s="328"/>
      <c r="J16" s="329">
        <v>3</v>
      </c>
      <c r="K16" s="329"/>
      <c r="L16" s="329"/>
      <c r="M16" s="328">
        <v>4</v>
      </c>
      <c r="N16" s="328"/>
      <c r="O16" s="328"/>
      <c r="P16" s="329">
        <v>5</v>
      </c>
      <c r="Q16" s="329"/>
      <c r="R16" s="329"/>
      <c r="S16" s="328">
        <v>6</v>
      </c>
      <c r="T16" s="328"/>
      <c r="U16" s="328"/>
      <c r="V16" s="330">
        <v>7</v>
      </c>
      <c r="W16" s="330"/>
      <c r="X16" s="330"/>
      <c r="AB16" s="113" t="s">
        <v>322</v>
      </c>
      <c r="AC16" s="111" t="s">
        <v>323</v>
      </c>
      <c r="AD16" s="114" t="s">
        <v>324</v>
      </c>
      <c r="AE16" s="115" t="s">
        <v>325</v>
      </c>
      <c r="AF16" s="324" t="s">
        <v>326</v>
      </c>
      <c r="AG16" s="324"/>
      <c r="AH16" s="324"/>
      <c r="AI16" s="116" t="s">
        <v>327</v>
      </c>
      <c r="AJ16" s="115" t="s">
        <v>328</v>
      </c>
    </row>
    <row r="17" spans="2:36" ht="12.75">
      <c r="B17" s="117">
        <v>1</v>
      </c>
      <c r="C17" s="118" t="s">
        <v>47</v>
      </c>
      <c r="D17" s="119"/>
      <c r="E17" s="120"/>
      <c r="F17" s="121"/>
      <c r="G17" s="122">
        <f>'34'!I45</f>
        <v>6</v>
      </c>
      <c r="H17" s="123" t="s">
        <v>329</v>
      </c>
      <c r="I17" s="124">
        <f>'34'!I46</f>
        <v>8</v>
      </c>
      <c r="J17" s="122">
        <f>'35'!I46</f>
        <v>8</v>
      </c>
      <c r="K17" s="123" t="s">
        <v>329</v>
      </c>
      <c r="L17" s="125">
        <f>'35'!I45</f>
        <v>12</v>
      </c>
      <c r="M17" s="122">
        <f>'39'!I45</f>
        <v>8</v>
      </c>
      <c r="N17" s="123" t="s">
        <v>329</v>
      </c>
      <c r="O17" s="124">
        <f>'39'!I46</f>
        <v>3</v>
      </c>
      <c r="P17" s="125">
        <f>'42'!I46</f>
        <v>19</v>
      </c>
      <c r="Q17" s="126" t="s">
        <v>329</v>
      </c>
      <c r="R17" s="124">
        <f>'42'!I45</f>
        <v>5</v>
      </c>
      <c r="S17" s="122">
        <f>'44'!I45</f>
        <v>5</v>
      </c>
      <c r="T17" s="123" t="s">
        <v>329</v>
      </c>
      <c r="U17" s="124">
        <f>'44'!I46</f>
        <v>8</v>
      </c>
      <c r="V17" s="122">
        <f>'49'!I46</f>
        <v>6</v>
      </c>
      <c r="W17" s="123" t="s">
        <v>329</v>
      </c>
      <c r="X17" s="124">
        <f>'49'!I45</f>
        <v>10</v>
      </c>
      <c r="AB17" s="127">
        <f aca="true" t="shared" si="4" ref="AB17:AB23">SUM(AC17:AE17)</f>
        <v>6</v>
      </c>
      <c r="AC17" s="128">
        <f aca="true" t="shared" si="5" ref="AC17:AC23">IF(D17&gt;F17,1,0)+IF(G17&gt;I17,1,0)+IF(J17&gt;L17,1,0)+IF(M17&gt;O17,1,0)+IF(P17&gt;R17,1,0)+IF(S17&gt;U17,1,0)+IF(V17&gt;X17,1,0)+IF(Y17&gt;AA17,1,0)</f>
        <v>2</v>
      </c>
      <c r="AD17" s="129">
        <v>0</v>
      </c>
      <c r="AE17" s="130">
        <f aca="true" t="shared" si="6" ref="AE17:AE23">IF(D17&lt;F17,1,0)+IF(G17&lt;I17,1,0)+IF(J17&lt;L17,1,0)+IF(M17&lt;O17,1,0)+IF(P17&lt;R17,1,0)+IF(S17&lt;U17,1,0)+IF(V17&lt;X17,1,0)+IF(Y17&lt;AA17,1,0)</f>
        <v>4</v>
      </c>
      <c r="AF17" s="131">
        <f aca="true" t="shared" si="7" ref="AF17:AF23">D17+G17+J17+M17+P17+S17+V17+Y17</f>
        <v>52</v>
      </c>
      <c r="AG17" s="132" t="s">
        <v>329</v>
      </c>
      <c r="AH17" s="133">
        <f aca="true" t="shared" si="8" ref="AH17:AH23">F17+I17+L17+O17+R17+U17+X17+AA17</f>
        <v>46</v>
      </c>
      <c r="AI17" s="134">
        <f aca="true" t="shared" si="9" ref="AI17:AI23">AC17*3+AD17</f>
        <v>6</v>
      </c>
      <c r="AJ17" s="135">
        <v>5</v>
      </c>
    </row>
    <row r="18" spans="2:36" ht="12.75">
      <c r="B18" s="136">
        <v>2</v>
      </c>
      <c r="C18" s="118" t="s">
        <v>66</v>
      </c>
      <c r="D18" s="137">
        <f>'34'!I46</f>
        <v>8</v>
      </c>
      <c r="E18" s="126" t="s">
        <v>329</v>
      </c>
      <c r="F18" s="138">
        <f>'34'!I45</f>
        <v>6</v>
      </c>
      <c r="G18" s="139"/>
      <c r="H18" s="140"/>
      <c r="I18" s="141"/>
      <c r="J18" s="137">
        <f>'40'!I45</f>
        <v>3</v>
      </c>
      <c r="K18" s="126" t="s">
        <v>329</v>
      </c>
      <c r="L18" s="138">
        <f>'40'!I46</f>
        <v>7</v>
      </c>
      <c r="M18" s="137">
        <f>'41'!I46</f>
        <v>10</v>
      </c>
      <c r="N18" s="126" t="s">
        <v>329</v>
      </c>
      <c r="O18" s="142">
        <f>'41'!I45</f>
        <v>3</v>
      </c>
      <c r="P18" s="138">
        <f>'45'!I45</f>
        <v>8</v>
      </c>
      <c r="Q18" s="126" t="s">
        <v>329</v>
      </c>
      <c r="R18" s="142">
        <f>'45'!I46</f>
        <v>5</v>
      </c>
      <c r="S18" s="137">
        <f>'48'!I46</f>
        <v>5</v>
      </c>
      <c r="T18" s="126" t="s">
        <v>329</v>
      </c>
      <c r="U18" s="142">
        <f>'48'!I45</f>
        <v>12</v>
      </c>
      <c r="V18" s="137">
        <f>'29'!I45</f>
        <v>3</v>
      </c>
      <c r="W18" s="126" t="s">
        <v>329</v>
      </c>
      <c r="X18" s="142">
        <f>'29'!I46</f>
        <v>3</v>
      </c>
      <c r="AB18" s="143">
        <f t="shared" si="4"/>
        <v>6</v>
      </c>
      <c r="AC18" s="136">
        <f t="shared" si="5"/>
        <v>3</v>
      </c>
      <c r="AD18" s="144">
        <v>1</v>
      </c>
      <c r="AE18" s="145">
        <f t="shared" si="6"/>
        <v>2</v>
      </c>
      <c r="AF18" s="146">
        <f t="shared" si="7"/>
        <v>37</v>
      </c>
      <c r="AG18" s="147" t="s">
        <v>329</v>
      </c>
      <c r="AH18" s="148">
        <f t="shared" si="8"/>
        <v>36</v>
      </c>
      <c r="AI18" s="149">
        <f t="shared" si="9"/>
        <v>10</v>
      </c>
      <c r="AJ18" s="150">
        <v>4</v>
      </c>
    </row>
    <row r="19" spans="2:36" ht="12.75">
      <c r="B19" s="136">
        <v>3</v>
      </c>
      <c r="C19" s="118" t="s">
        <v>59</v>
      </c>
      <c r="D19" s="137">
        <f>'35'!I45</f>
        <v>12</v>
      </c>
      <c r="E19" s="126" t="s">
        <v>329</v>
      </c>
      <c r="F19" s="138">
        <f>'35'!I46</f>
        <v>8</v>
      </c>
      <c r="G19" s="137">
        <f>'40'!I46</f>
        <v>7</v>
      </c>
      <c r="H19" s="126" t="s">
        <v>329</v>
      </c>
      <c r="I19" s="142">
        <f>'40'!I45</f>
        <v>3</v>
      </c>
      <c r="J19" s="139"/>
      <c r="K19" s="140"/>
      <c r="L19" s="151"/>
      <c r="M19" s="137">
        <f>'46'!I45</f>
        <v>18</v>
      </c>
      <c r="N19" s="126" t="s">
        <v>329</v>
      </c>
      <c r="O19" s="142">
        <f>'46'!I46</f>
        <v>5</v>
      </c>
      <c r="P19" s="152">
        <f>'47'!I46</f>
        <v>24</v>
      </c>
      <c r="Q19" s="152" t="s">
        <v>329</v>
      </c>
      <c r="R19" s="142">
        <f>'47'!I45</f>
        <v>3</v>
      </c>
      <c r="S19" s="137">
        <f>'30'!I45</f>
        <v>6</v>
      </c>
      <c r="T19" s="126" t="s">
        <v>329</v>
      </c>
      <c r="U19" s="142">
        <f>'30'!I46</f>
        <v>3</v>
      </c>
      <c r="V19" s="137">
        <f>'33'!I46</f>
        <v>7</v>
      </c>
      <c r="W19" s="126" t="s">
        <v>329</v>
      </c>
      <c r="X19" s="142">
        <f>'33'!I45</f>
        <v>9</v>
      </c>
      <c r="AB19" s="127">
        <f t="shared" si="4"/>
        <v>6</v>
      </c>
      <c r="AC19" s="153">
        <f t="shared" si="5"/>
        <v>5</v>
      </c>
      <c r="AD19" s="154">
        <v>0</v>
      </c>
      <c r="AE19" s="155">
        <f t="shared" si="6"/>
        <v>1</v>
      </c>
      <c r="AF19" s="156">
        <f t="shared" si="7"/>
        <v>74</v>
      </c>
      <c r="AG19" s="157" t="s">
        <v>329</v>
      </c>
      <c r="AH19" s="158">
        <f t="shared" si="8"/>
        <v>31</v>
      </c>
      <c r="AI19" s="134">
        <f t="shared" si="9"/>
        <v>15</v>
      </c>
      <c r="AJ19" s="135">
        <v>2</v>
      </c>
    </row>
    <row r="20" spans="2:36" ht="12.75">
      <c r="B20" s="136">
        <v>4</v>
      </c>
      <c r="C20" s="159" t="s">
        <v>331</v>
      </c>
      <c r="D20" s="137">
        <f>'39'!I46</f>
        <v>3</v>
      </c>
      <c r="E20" s="126" t="s">
        <v>329</v>
      </c>
      <c r="F20" s="138">
        <f>'39'!I45</f>
        <v>8</v>
      </c>
      <c r="G20" s="137">
        <f>'41'!I45</f>
        <v>3</v>
      </c>
      <c r="H20" s="126" t="s">
        <v>329</v>
      </c>
      <c r="I20" s="142">
        <f>'41'!I46</f>
        <v>10</v>
      </c>
      <c r="J20" s="137">
        <f>'46'!I46</f>
        <v>5</v>
      </c>
      <c r="K20" s="126" t="s">
        <v>329</v>
      </c>
      <c r="L20" s="138">
        <f>'46'!I45</f>
        <v>18</v>
      </c>
      <c r="M20" s="139"/>
      <c r="N20" s="140"/>
      <c r="O20" s="141"/>
      <c r="P20" s="152">
        <f>'31'!I45</f>
        <v>4</v>
      </c>
      <c r="Q20" s="152" t="s">
        <v>329</v>
      </c>
      <c r="R20" s="142">
        <f>'31'!I46</f>
        <v>2</v>
      </c>
      <c r="S20" s="137">
        <f>'32'!I46</f>
        <v>8</v>
      </c>
      <c r="T20" s="126" t="s">
        <v>329</v>
      </c>
      <c r="U20" s="142">
        <f>'32'!I45</f>
        <v>11</v>
      </c>
      <c r="V20" s="137">
        <f>'36'!I45</f>
        <v>2</v>
      </c>
      <c r="W20" s="126" t="s">
        <v>329</v>
      </c>
      <c r="X20" s="142">
        <f>'36'!I46</f>
        <v>4</v>
      </c>
      <c r="AB20" s="143">
        <f t="shared" si="4"/>
        <v>6</v>
      </c>
      <c r="AC20" s="136">
        <f t="shared" si="5"/>
        <v>1</v>
      </c>
      <c r="AD20" s="144">
        <v>0</v>
      </c>
      <c r="AE20" s="145">
        <f t="shared" si="6"/>
        <v>5</v>
      </c>
      <c r="AF20" s="146">
        <f t="shared" si="7"/>
        <v>25</v>
      </c>
      <c r="AG20" s="147" t="s">
        <v>329</v>
      </c>
      <c r="AH20" s="148">
        <f t="shared" si="8"/>
        <v>53</v>
      </c>
      <c r="AI20" s="149">
        <f t="shared" si="9"/>
        <v>3</v>
      </c>
      <c r="AJ20" s="150">
        <v>6</v>
      </c>
    </row>
    <row r="21" spans="2:36" ht="12.75">
      <c r="B21" s="136">
        <v>5</v>
      </c>
      <c r="C21" s="118" t="s">
        <v>94</v>
      </c>
      <c r="D21" s="137">
        <f>'42'!I45</f>
        <v>5</v>
      </c>
      <c r="E21" s="126" t="s">
        <v>329</v>
      </c>
      <c r="F21" s="138">
        <f>'42'!I46</f>
        <v>19</v>
      </c>
      <c r="G21" s="137">
        <f>'45'!I46</f>
        <v>5</v>
      </c>
      <c r="H21" s="126" t="s">
        <v>329</v>
      </c>
      <c r="I21" s="142">
        <f>'45'!I45</f>
        <v>8</v>
      </c>
      <c r="J21" s="137">
        <f>'47'!I45</f>
        <v>3</v>
      </c>
      <c r="K21" s="152" t="s">
        <v>329</v>
      </c>
      <c r="L21" s="152">
        <f>'47'!I46</f>
        <v>24</v>
      </c>
      <c r="M21" s="137">
        <f>'31'!I46</f>
        <v>2</v>
      </c>
      <c r="N21" s="152" t="s">
        <v>329</v>
      </c>
      <c r="O21" s="142">
        <f>'31'!I45</f>
        <v>4</v>
      </c>
      <c r="P21" s="151"/>
      <c r="Q21" s="160"/>
      <c r="R21" s="141"/>
      <c r="S21" s="137">
        <f>'37'!I45</f>
        <v>4</v>
      </c>
      <c r="T21" s="126" t="s">
        <v>329</v>
      </c>
      <c r="U21" s="142">
        <f>'37'!I46</f>
        <v>12</v>
      </c>
      <c r="V21" s="137">
        <f>'38'!I46</f>
        <v>4</v>
      </c>
      <c r="W21" s="126" t="s">
        <v>329</v>
      </c>
      <c r="X21" s="142">
        <f>'38'!I45</f>
        <v>11</v>
      </c>
      <c r="AB21" s="127">
        <f t="shared" si="4"/>
        <v>6</v>
      </c>
      <c r="AC21" s="153">
        <f t="shared" si="5"/>
        <v>0</v>
      </c>
      <c r="AD21" s="154">
        <v>0</v>
      </c>
      <c r="AE21" s="155">
        <f t="shared" si="6"/>
        <v>6</v>
      </c>
      <c r="AF21" s="156">
        <f t="shared" si="7"/>
        <v>23</v>
      </c>
      <c r="AG21" s="157" t="s">
        <v>329</v>
      </c>
      <c r="AH21" s="158">
        <f t="shared" si="8"/>
        <v>78</v>
      </c>
      <c r="AI21" s="134">
        <f t="shared" si="9"/>
        <v>0</v>
      </c>
      <c r="AJ21" s="135">
        <v>7</v>
      </c>
    </row>
    <row r="22" spans="2:36" ht="12.75">
      <c r="B22" s="136">
        <v>6</v>
      </c>
      <c r="C22" s="118" t="s">
        <v>332</v>
      </c>
      <c r="D22" s="161" t="s">
        <v>333</v>
      </c>
      <c r="E22" s="126" t="s">
        <v>329</v>
      </c>
      <c r="F22" s="162" t="s">
        <v>334</v>
      </c>
      <c r="G22" s="137">
        <f>'48'!I45</f>
        <v>12</v>
      </c>
      <c r="H22" s="126" t="s">
        <v>329</v>
      </c>
      <c r="I22" s="142">
        <f>'48'!I46</f>
        <v>5</v>
      </c>
      <c r="J22" s="137">
        <f>'30'!I46</f>
        <v>3</v>
      </c>
      <c r="K22" s="126" t="s">
        <v>329</v>
      </c>
      <c r="L22" s="138">
        <f>'30'!I45</f>
        <v>6</v>
      </c>
      <c r="M22" s="137">
        <f>'32'!I45</f>
        <v>11</v>
      </c>
      <c r="N22" s="126" t="s">
        <v>329</v>
      </c>
      <c r="O22" s="142">
        <f>'32'!I46</f>
        <v>8</v>
      </c>
      <c r="P22" s="138">
        <f>'37'!I46</f>
        <v>12</v>
      </c>
      <c r="Q22" s="126" t="s">
        <v>329</v>
      </c>
      <c r="R22" s="142">
        <f>'37'!I45</f>
        <v>4</v>
      </c>
      <c r="S22" s="139"/>
      <c r="T22" s="140"/>
      <c r="U22" s="141"/>
      <c r="V22" s="137">
        <f>'43'!I45</f>
        <v>5</v>
      </c>
      <c r="W22" s="126" t="s">
        <v>329</v>
      </c>
      <c r="X22" s="142">
        <f>'43'!I46</f>
        <v>13</v>
      </c>
      <c r="AB22" s="143">
        <f t="shared" si="4"/>
        <v>6</v>
      </c>
      <c r="AC22" s="136">
        <f t="shared" si="5"/>
        <v>4</v>
      </c>
      <c r="AD22" s="144">
        <v>0</v>
      </c>
      <c r="AE22" s="145">
        <f t="shared" si="6"/>
        <v>2</v>
      </c>
      <c r="AF22" s="146">
        <f t="shared" si="7"/>
        <v>51</v>
      </c>
      <c r="AG22" s="147" t="s">
        <v>329</v>
      </c>
      <c r="AH22" s="148">
        <f t="shared" si="8"/>
        <v>41</v>
      </c>
      <c r="AI22" s="149">
        <f t="shared" si="9"/>
        <v>12</v>
      </c>
      <c r="AJ22" s="150">
        <v>3</v>
      </c>
    </row>
    <row r="23" spans="2:36" ht="12.75">
      <c r="B23" s="163">
        <v>7</v>
      </c>
      <c r="C23" s="164" t="s">
        <v>335</v>
      </c>
      <c r="D23" s="165">
        <f>'49'!I45</f>
        <v>10</v>
      </c>
      <c r="E23" s="166" t="s">
        <v>329</v>
      </c>
      <c r="F23" s="167">
        <f>'49'!I46</f>
        <v>6</v>
      </c>
      <c r="G23" s="165">
        <f>'29'!I46</f>
        <v>3</v>
      </c>
      <c r="H23" s="166" t="s">
        <v>329</v>
      </c>
      <c r="I23" s="168">
        <f>'29'!I45</f>
        <v>3</v>
      </c>
      <c r="J23" s="165">
        <f>'33'!I45</f>
        <v>9</v>
      </c>
      <c r="K23" s="166" t="s">
        <v>329</v>
      </c>
      <c r="L23" s="167">
        <f>'33'!I46</f>
        <v>7</v>
      </c>
      <c r="M23" s="165">
        <f>'36'!I46</f>
        <v>4</v>
      </c>
      <c r="N23" s="166" t="s">
        <v>329</v>
      </c>
      <c r="O23" s="168">
        <f>'36'!I45</f>
        <v>2</v>
      </c>
      <c r="P23" s="167">
        <f>'38'!I45</f>
        <v>11</v>
      </c>
      <c r="Q23" s="166" t="s">
        <v>329</v>
      </c>
      <c r="R23" s="168">
        <f>'38'!I46</f>
        <v>4</v>
      </c>
      <c r="S23" s="169">
        <f>'43'!I46</f>
        <v>13</v>
      </c>
      <c r="T23" s="170" t="s">
        <v>329</v>
      </c>
      <c r="U23" s="171">
        <f>'43'!I45</f>
        <v>5</v>
      </c>
      <c r="V23" s="172"/>
      <c r="W23" s="173"/>
      <c r="X23" s="174"/>
      <c r="AB23" s="175">
        <f t="shared" si="4"/>
        <v>6</v>
      </c>
      <c r="AC23" s="176">
        <f t="shared" si="5"/>
        <v>5</v>
      </c>
      <c r="AD23" s="177">
        <v>1</v>
      </c>
      <c r="AE23" s="178">
        <f t="shared" si="6"/>
        <v>0</v>
      </c>
      <c r="AF23" s="179">
        <f t="shared" si="7"/>
        <v>50</v>
      </c>
      <c r="AG23" s="180" t="s">
        <v>329</v>
      </c>
      <c r="AH23" s="181">
        <f t="shared" si="8"/>
        <v>27</v>
      </c>
      <c r="AI23" s="182">
        <f t="shared" si="9"/>
        <v>16</v>
      </c>
      <c r="AJ23" s="183">
        <v>1</v>
      </c>
    </row>
  </sheetData>
  <sheetProtection selectLockedCells="1" selectUnlockedCells="1"/>
  <mergeCells count="17">
    <mergeCell ref="V16:X16"/>
    <mergeCell ref="D3:F3"/>
    <mergeCell ref="G3:I3"/>
    <mergeCell ref="J3:L3"/>
    <mergeCell ref="M3:O3"/>
    <mergeCell ref="P3:R3"/>
    <mergeCell ref="S3:U3"/>
    <mergeCell ref="AF16:AH16"/>
    <mergeCell ref="V3:X3"/>
    <mergeCell ref="Y3:AA3"/>
    <mergeCell ref="AF3:AH3"/>
    <mergeCell ref="D16:F16"/>
    <mergeCell ref="G16:I16"/>
    <mergeCell ref="J16:L16"/>
    <mergeCell ref="M16:O16"/>
    <mergeCell ref="P16:R16"/>
    <mergeCell ref="S16:U16"/>
  </mergeCells>
  <hyperlinks>
    <hyperlink ref="K4" location="10!A1" display=":"/>
    <hyperlink ref="E6" location="10!A1" display=":"/>
    <hyperlink ref="Q19" location="47!A1" display=":"/>
    <hyperlink ref="Q20" location="31!A1" display=":"/>
    <hyperlink ref="K21" location="47!A1" display=":"/>
    <hyperlink ref="N21" location="31!A1" display=":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L48"/>
  <sheetViews>
    <sheetView zoomScale="115" zoomScaleNormal="115" zoomScalePageLayoutView="0" workbookViewId="0" topLeftCell="A1">
      <selection activeCell="J18" activeCellId="1" sqref="C3:C51 J18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404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Заявки!A133</f>
        <v>Политехник</v>
      </c>
      <c r="D11" s="335"/>
      <c r="E11" s="335"/>
      <c r="F11" s="335"/>
      <c r="G11" s="317" t="s">
        <v>358</v>
      </c>
      <c r="H11" s="317"/>
      <c r="I11" s="336" t="str">
        <f>Заявки!A55</f>
        <v>Стройдормонтаж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Заявки!A134</f>
        <v>0</v>
      </c>
      <c r="B14" s="277">
        <f>Заявки!B134</f>
        <v>0</v>
      </c>
      <c r="C14" s="9"/>
      <c r="D14" s="10"/>
      <c r="E14" s="9"/>
      <c r="F14" s="11"/>
      <c r="G14" s="7">
        <f>Заявки!A56</f>
        <v>0</v>
      </c>
      <c r="H14" s="277">
        <f>Заявки!B56</f>
        <v>0</v>
      </c>
      <c r="I14" s="9"/>
      <c r="J14" s="10">
        <v>4</v>
      </c>
      <c r="K14" s="9"/>
      <c r="L14" s="11"/>
    </row>
    <row r="15" spans="1:12" ht="15" customHeight="1">
      <c r="A15" s="7">
        <f>Заявки!A135</f>
        <v>0</v>
      </c>
      <c r="B15" s="277">
        <f>Заявки!B135</f>
        <v>0</v>
      </c>
      <c r="C15" s="8"/>
      <c r="D15" s="14"/>
      <c r="E15" s="8"/>
      <c r="F15" s="15"/>
      <c r="G15" s="7">
        <f>Заявки!A57</f>
        <v>0</v>
      </c>
      <c r="H15" s="277">
        <f>Заявки!B57</f>
        <v>0</v>
      </c>
      <c r="I15" s="8"/>
      <c r="J15" s="14">
        <v>1</v>
      </c>
      <c r="K15" s="8"/>
      <c r="L15" s="15"/>
    </row>
    <row r="16" spans="1:12" ht="15" customHeight="1">
      <c r="A16" s="7">
        <f>Заявки!A136</f>
        <v>0</v>
      </c>
      <c r="B16" s="277">
        <f>Заявки!B136</f>
        <v>0</v>
      </c>
      <c r="C16" s="8"/>
      <c r="D16" s="14">
        <v>3</v>
      </c>
      <c r="E16" s="8"/>
      <c r="F16" s="15"/>
      <c r="G16" s="7">
        <f>Заявки!A58</f>
        <v>0</v>
      </c>
      <c r="H16" s="277">
        <f>Заявки!B58</f>
        <v>0</v>
      </c>
      <c r="I16" s="8"/>
      <c r="J16" s="14">
        <v>4</v>
      </c>
      <c r="K16" s="8"/>
      <c r="L16" s="15"/>
    </row>
    <row r="17" spans="1:12" ht="15" customHeight="1">
      <c r="A17" s="7">
        <f>Заявки!A137</f>
        <v>0</v>
      </c>
      <c r="B17" s="277">
        <f>Заявки!B137</f>
        <v>0</v>
      </c>
      <c r="C17" s="8"/>
      <c r="D17" s="14">
        <v>1</v>
      </c>
      <c r="E17" s="8"/>
      <c r="F17" s="15"/>
      <c r="G17" s="7">
        <f>Заявки!A59</f>
        <v>0</v>
      </c>
      <c r="H17" s="277">
        <f>Заявки!B59</f>
        <v>0</v>
      </c>
      <c r="I17" s="8"/>
      <c r="J17" s="14">
        <v>1</v>
      </c>
      <c r="K17" s="8"/>
      <c r="L17" s="15"/>
    </row>
    <row r="18" spans="1:12" ht="15" customHeight="1">
      <c r="A18" s="7">
        <f>Заявки!A138</f>
        <v>0</v>
      </c>
      <c r="B18" s="277">
        <f>Заявки!B138</f>
        <v>0</v>
      </c>
      <c r="C18" s="8"/>
      <c r="D18" s="14"/>
      <c r="E18" s="8"/>
      <c r="F18" s="15"/>
      <c r="G18" s="7">
        <f>Заявки!A60</f>
        <v>0</v>
      </c>
      <c r="H18" s="277">
        <f>Заявки!B60</f>
        <v>0</v>
      </c>
      <c r="I18" s="8"/>
      <c r="J18" s="14"/>
      <c r="K18" s="8"/>
      <c r="L18" s="15"/>
    </row>
    <row r="19" spans="1:12" ht="15" customHeight="1">
      <c r="A19" s="7">
        <f>Заявки!A139</f>
        <v>0</v>
      </c>
      <c r="B19" s="277">
        <f>Заявки!B139</f>
        <v>0</v>
      </c>
      <c r="C19" s="8"/>
      <c r="D19" s="14"/>
      <c r="E19" s="8"/>
      <c r="F19" s="15"/>
      <c r="G19" s="7">
        <f>Заявки!A61</f>
        <v>0</v>
      </c>
      <c r="H19" s="277">
        <f>Заявки!B61</f>
        <v>0</v>
      </c>
      <c r="I19" s="8"/>
      <c r="J19" s="14"/>
      <c r="K19" s="8"/>
      <c r="L19" s="15"/>
    </row>
    <row r="20" spans="1:12" ht="15" customHeight="1">
      <c r="A20" s="7">
        <f>Заявки!A140</f>
        <v>0</v>
      </c>
      <c r="B20" s="277">
        <f>Заявки!B140</f>
        <v>0</v>
      </c>
      <c r="C20" s="8"/>
      <c r="D20" s="14"/>
      <c r="E20" s="8"/>
      <c r="F20" s="15"/>
      <c r="G20" s="7">
        <f>Заявки!A62</f>
        <v>0</v>
      </c>
      <c r="H20" s="277">
        <f>Заявки!B62</f>
        <v>0</v>
      </c>
      <c r="I20" s="8"/>
      <c r="J20" s="14"/>
      <c r="K20" s="8"/>
      <c r="L20" s="15"/>
    </row>
    <row r="21" spans="1:12" ht="15" customHeight="1">
      <c r="A21" s="7">
        <f>Заявки!A141</f>
        <v>0</v>
      </c>
      <c r="B21" s="277">
        <f>Заявки!B141</f>
        <v>0</v>
      </c>
      <c r="C21" s="8"/>
      <c r="D21" s="14"/>
      <c r="E21" s="8"/>
      <c r="F21" s="15"/>
      <c r="G21" s="7">
        <f>Заявки!A63</f>
        <v>0</v>
      </c>
      <c r="H21" s="277">
        <f>Заявки!B63</f>
        <v>0</v>
      </c>
      <c r="I21" s="8"/>
      <c r="J21" s="14"/>
      <c r="K21" s="8"/>
      <c r="L21" s="15"/>
    </row>
    <row r="22" spans="1:12" ht="15" customHeight="1">
      <c r="A22" s="7">
        <f>Заявки!A142</f>
        <v>0</v>
      </c>
      <c r="B22" s="277">
        <f>Заявки!B142</f>
        <v>0</v>
      </c>
      <c r="C22" s="8"/>
      <c r="D22" s="14"/>
      <c r="E22" s="8"/>
      <c r="F22" s="15"/>
      <c r="G22" s="7">
        <f>Заявки!A64</f>
        <v>0</v>
      </c>
      <c r="H22" s="277">
        <f>Заявки!B64</f>
        <v>0</v>
      </c>
      <c r="I22" s="8"/>
      <c r="J22" s="14"/>
      <c r="K22" s="8"/>
      <c r="L22" s="15"/>
    </row>
    <row r="23" spans="1:12" ht="15" customHeight="1">
      <c r="A23" s="7">
        <f>Заявки!A143</f>
        <v>0</v>
      </c>
      <c r="B23" s="277">
        <f>Заявки!B143</f>
        <v>0</v>
      </c>
      <c r="C23" s="8"/>
      <c r="D23" s="14"/>
      <c r="E23" s="8"/>
      <c r="F23" s="15"/>
      <c r="G23" s="7">
        <f>Заявки!A65</f>
        <v>0</v>
      </c>
      <c r="H23" s="277">
        <f>Заявки!B65</f>
        <v>0</v>
      </c>
      <c r="I23" s="8"/>
      <c r="J23" s="14"/>
      <c r="K23" s="8"/>
      <c r="L23" s="15"/>
    </row>
    <row r="24" spans="1:12" ht="15" customHeight="1">
      <c r="A24" s="7">
        <f>Заявки!A144</f>
        <v>0</v>
      </c>
      <c r="B24" s="277">
        <f>Заявки!B144</f>
        <v>0</v>
      </c>
      <c r="C24" s="8"/>
      <c r="D24" s="14"/>
      <c r="E24" s="8"/>
      <c r="F24" s="15"/>
      <c r="G24" s="7">
        <f>Заявки!A66</f>
        <v>0</v>
      </c>
      <c r="H24" s="277">
        <f>Заявки!B66</f>
        <v>0</v>
      </c>
      <c r="I24" s="8"/>
      <c r="J24" s="14"/>
      <c r="K24" s="8"/>
      <c r="L24" s="15"/>
    </row>
    <row r="25" spans="1:12" ht="15" customHeight="1">
      <c r="A25" s="7">
        <f>Заявки!A145</f>
        <v>0</v>
      </c>
      <c r="B25" s="277">
        <f>Заявки!B145</f>
        <v>0</v>
      </c>
      <c r="C25" s="8"/>
      <c r="D25" s="14"/>
      <c r="E25" s="8"/>
      <c r="F25" s="15"/>
      <c r="G25" s="7">
        <f>Заявки!A67</f>
        <v>0</v>
      </c>
      <c r="H25" s="277">
        <f>Заявки!B67</f>
        <v>0</v>
      </c>
      <c r="I25" s="8"/>
      <c r="J25" s="14"/>
      <c r="K25" s="8"/>
      <c r="L25" s="15"/>
    </row>
    <row r="26" spans="1:12" ht="15" customHeight="1">
      <c r="A26" s="7">
        <f>Заявки!A146</f>
        <v>0</v>
      </c>
      <c r="B26" s="277">
        <f>Заявки!B146</f>
        <v>0</v>
      </c>
      <c r="C26" s="8"/>
      <c r="D26" s="14"/>
      <c r="E26" s="8"/>
      <c r="F26" s="15"/>
      <c r="G26" s="7">
        <f>Заявки!A68</f>
        <v>0</v>
      </c>
      <c r="H26" s="277">
        <f>Заявки!B68</f>
        <v>0</v>
      </c>
      <c r="I26" s="8"/>
      <c r="J26" s="14"/>
      <c r="K26" s="8"/>
      <c r="L26" s="15"/>
    </row>
    <row r="27" spans="1:12" ht="15" customHeight="1">
      <c r="A27" s="7">
        <f>Заявки!A147</f>
        <v>0</v>
      </c>
      <c r="B27" s="277">
        <f>Заявки!B147</f>
        <v>0</v>
      </c>
      <c r="C27" s="8"/>
      <c r="D27" s="14"/>
      <c r="E27" s="8"/>
      <c r="F27" s="15"/>
      <c r="G27" s="7">
        <f>Заявки!A69</f>
        <v>0</v>
      </c>
      <c r="H27" s="277">
        <f>Заявки!B69</f>
        <v>0</v>
      </c>
      <c r="I27" s="8"/>
      <c r="J27" s="14"/>
      <c r="K27" s="8"/>
      <c r="L27" s="15"/>
    </row>
    <row r="28" spans="1:12" ht="15" customHeight="1">
      <c r="A28" s="7">
        <f>Заявки!A148</f>
        <v>0</v>
      </c>
      <c r="B28" s="277">
        <f>Заявки!B148</f>
        <v>0</v>
      </c>
      <c r="C28" s="8"/>
      <c r="D28" s="14"/>
      <c r="E28" s="8"/>
      <c r="F28" s="15"/>
      <c r="G28" s="7">
        <f>Заявки!A70</f>
        <v>0</v>
      </c>
      <c r="H28" s="277">
        <f>Заявки!B70</f>
        <v>0</v>
      </c>
      <c r="I28" s="8"/>
      <c r="J28" s="14"/>
      <c r="K28" s="8"/>
      <c r="L28" s="15"/>
    </row>
    <row r="29" spans="1:12" ht="15" customHeight="1">
      <c r="A29" s="7">
        <f>Заявки!A149</f>
        <v>0</v>
      </c>
      <c r="B29" s="277">
        <f>Заявки!B149</f>
        <v>0</v>
      </c>
      <c r="C29" s="8"/>
      <c r="D29" s="14"/>
      <c r="E29" s="8"/>
      <c r="F29" s="15"/>
      <c r="G29" s="7">
        <f>Заявки!A71</f>
        <v>0</v>
      </c>
      <c r="H29" s="277">
        <f>Заявки!B71</f>
        <v>0</v>
      </c>
      <c r="I29" s="8"/>
      <c r="J29" s="14"/>
      <c r="K29" s="8"/>
      <c r="L29" s="15"/>
    </row>
    <row r="30" spans="1:12" ht="15" customHeight="1">
      <c r="A30" s="7">
        <f>Заявки!A150</f>
        <v>0</v>
      </c>
      <c r="B30" s="277">
        <f>Заявки!B150</f>
        <v>0</v>
      </c>
      <c r="C30" s="8"/>
      <c r="D30" s="14"/>
      <c r="E30" s="8"/>
      <c r="F30" s="15"/>
      <c r="G30" s="7">
        <f>Заявки!A72</f>
        <v>0</v>
      </c>
      <c r="H30" s="277">
        <f>Заявки!B72</f>
        <v>0</v>
      </c>
      <c r="I30" s="8"/>
      <c r="J30" s="14"/>
      <c r="K30" s="8"/>
      <c r="L30" s="15"/>
    </row>
    <row r="31" spans="1:12" ht="15" customHeight="1">
      <c r="A31" s="7">
        <f>Заявки!A151</f>
        <v>0</v>
      </c>
      <c r="B31" s="277">
        <f>Заявки!B151</f>
        <v>0</v>
      </c>
      <c r="C31" s="8"/>
      <c r="D31" s="14"/>
      <c r="E31" s="8"/>
      <c r="F31" s="15"/>
      <c r="G31" s="7">
        <f>Заявки!A73</f>
        <v>0</v>
      </c>
      <c r="H31" s="277">
        <f>Заявки!B73</f>
        <v>0</v>
      </c>
      <c r="I31" s="8"/>
      <c r="J31" s="14"/>
      <c r="K31" s="8"/>
      <c r="L31" s="15"/>
    </row>
    <row r="32" spans="1:12" ht="15" customHeight="1">
      <c r="A32" s="7">
        <f>Заявки!A152</f>
        <v>0</v>
      </c>
      <c r="B32" s="277">
        <f>Заявки!B152</f>
        <v>0</v>
      </c>
      <c r="C32" s="8"/>
      <c r="D32" s="14"/>
      <c r="E32" s="8"/>
      <c r="F32" s="15"/>
      <c r="G32" s="7">
        <f>Заявки!A74</f>
        <v>0</v>
      </c>
      <c r="H32" s="277">
        <f>Заявки!B74</f>
        <v>0</v>
      </c>
      <c r="I32" s="8"/>
      <c r="J32" s="14"/>
      <c r="K32" s="8"/>
      <c r="L32" s="15"/>
    </row>
    <row r="33" spans="1:12" ht="15" customHeight="1">
      <c r="A33" s="7">
        <f>Заявки!A153</f>
        <v>0</v>
      </c>
      <c r="B33" s="277">
        <f>Заявки!B153</f>
        <v>0</v>
      </c>
      <c r="C33" s="8"/>
      <c r="D33" s="14"/>
      <c r="E33" s="8"/>
      <c r="F33" s="15"/>
      <c r="G33" s="7">
        <f>Заявки!A75</f>
        <v>0</v>
      </c>
      <c r="H33" s="277">
        <f>Заявки!B75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4</v>
      </c>
      <c r="E45" s="303"/>
      <c r="F45" s="303"/>
      <c r="G45" s="303"/>
      <c r="H45" s="27"/>
      <c r="I45" s="304">
        <f>SUM(D14:D38)</f>
        <v>4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10</v>
      </c>
      <c r="E46" s="303"/>
      <c r="F46" s="306"/>
      <c r="G46" s="306"/>
      <c r="H46" s="28"/>
      <c r="I46" s="304">
        <f>SUM(J14:J38)</f>
        <v>10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2:L48"/>
  <sheetViews>
    <sheetView zoomScale="115" zoomScaleNormal="115" zoomScalePageLayoutView="0" workbookViewId="0" topLeftCell="A13">
      <selection activeCell="P15" activeCellId="1" sqref="C3:C51 P1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405</v>
      </c>
      <c r="B7" s="322"/>
      <c r="C7" s="323" t="s">
        <v>406</v>
      </c>
      <c r="D7" s="323"/>
      <c r="E7" s="323"/>
      <c r="F7" s="323"/>
      <c r="G7" s="323"/>
      <c r="H7" s="323"/>
      <c r="I7" s="322" t="s">
        <v>354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Заявки!A55</f>
        <v>Стройдормонтаж</v>
      </c>
      <c r="D11" s="335"/>
      <c r="E11" s="335"/>
      <c r="F11" s="335"/>
      <c r="G11" s="317" t="s">
        <v>358</v>
      </c>
      <c r="H11" s="317"/>
      <c r="I11" s="336" t="str">
        <f>Заявки!A81</f>
        <v>Заря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Заявки!A56</f>
        <v>0</v>
      </c>
      <c r="B14" s="277">
        <f>Заявки!B56</f>
        <v>0</v>
      </c>
      <c r="C14" s="9"/>
      <c r="D14" s="10"/>
      <c r="E14" s="9"/>
      <c r="F14" s="11"/>
      <c r="G14" s="7">
        <f>Заявки!A82</f>
        <v>0</v>
      </c>
      <c r="H14" s="277">
        <f>Заявки!B82</f>
        <v>0</v>
      </c>
      <c r="I14" s="9"/>
      <c r="J14" s="10"/>
      <c r="K14" s="9"/>
      <c r="L14" s="11"/>
    </row>
    <row r="15" spans="1:12" ht="15" customHeight="1">
      <c r="A15" s="7">
        <f>Заявки!A57</f>
        <v>0</v>
      </c>
      <c r="B15" s="277">
        <f>Заявки!B57</f>
        <v>0</v>
      </c>
      <c r="C15" s="8"/>
      <c r="D15" s="14"/>
      <c r="E15" s="8"/>
      <c r="F15" s="15"/>
      <c r="G15" s="7">
        <f>Заявки!A83</f>
        <v>0</v>
      </c>
      <c r="H15" s="277">
        <f>Заявки!B83</f>
        <v>0</v>
      </c>
      <c r="I15" s="8"/>
      <c r="J15" s="14"/>
      <c r="K15" s="8"/>
      <c r="L15" s="15"/>
    </row>
    <row r="16" spans="1:12" ht="15" customHeight="1">
      <c r="A16" s="7">
        <f>Заявки!A58</f>
        <v>0</v>
      </c>
      <c r="B16" s="277">
        <f>Заявки!B58</f>
        <v>0</v>
      </c>
      <c r="C16" s="8"/>
      <c r="D16" s="14"/>
      <c r="E16" s="8"/>
      <c r="F16" s="15"/>
      <c r="G16" s="7">
        <f>Заявки!A84</f>
        <v>0</v>
      </c>
      <c r="H16" s="277">
        <f>Заявки!B84</f>
        <v>0</v>
      </c>
      <c r="I16" s="8"/>
      <c r="J16" s="14"/>
      <c r="K16" s="8"/>
      <c r="L16" s="15"/>
    </row>
    <row r="17" spans="1:12" ht="15" customHeight="1">
      <c r="A17" s="7">
        <f>Заявки!A59</f>
        <v>0</v>
      </c>
      <c r="B17" s="277">
        <f>Заявки!B59</f>
        <v>0</v>
      </c>
      <c r="C17" s="8"/>
      <c r="D17" s="14"/>
      <c r="E17" s="8"/>
      <c r="F17" s="15"/>
      <c r="G17" s="7">
        <f>Заявки!A85</f>
        <v>0</v>
      </c>
      <c r="H17" s="277">
        <f>Заявки!B85</f>
        <v>0</v>
      </c>
      <c r="I17" s="8"/>
      <c r="J17" s="14"/>
      <c r="K17" s="8"/>
      <c r="L17" s="15"/>
    </row>
    <row r="18" spans="1:12" ht="15" customHeight="1">
      <c r="A18" s="7">
        <f>Заявки!A60</f>
        <v>0</v>
      </c>
      <c r="B18" s="277">
        <f>Заявки!B60</f>
        <v>0</v>
      </c>
      <c r="C18" s="8"/>
      <c r="D18" s="14"/>
      <c r="E18" s="8"/>
      <c r="F18" s="15"/>
      <c r="G18" s="7">
        <f>Заявки!A86</f>
        <v>0</v>
      </c>
      <c r="H18" s="277">
        <f>Заявки!B86</f>
        <v>0</v>
      </c>
      <c r="I18" s="8"/>
      <c r="J18" s="14"/>
      <c r="K18" s="8"/>
      <c r="L18" s="15"/>
    </row>
    <row r="19" spans="1:12" ht="15" customHeight="1">
      <c r="A19" s="7">
        <f>Заявки!A61</f>
        <v>0</v>
      </c>
      <c r="B19" s="277">
        <f>Заявки!B61</f>
        <v>0</v>
      </c>
      <c r="C19" s="8"/>
      <c r="D19" s="14"/>
      <c r="E19" s="8"/>
      <c r="F19" s="15"/>
      <c r="G19" s="7">
        <f>Заявки!A87</f>
        <v>0</v>
      </c>
      <c r="H19" s="277">
        <f>Заявки!B87</f>
        <v>0</v>
      </c>
      <c r="I19" s="8"/>
      <c r="J19" s="14"/>
      <c r="K19" s="8"/>
      <c r="L19" s="15"/>
    </row>
    <row r="20" spans="1:12" ht="15" customHeight="1">
      <c r="A20" s="7">
        <f>Заявки!A62</f>
        <v>0</v>
      </c>
      <c r="B20" s="277">
        <f>Заявки!B62</f>
        <v>0</v>
      </c>
      <c r="C20" s="8"/>
      <c r="D20" s="14"/>
      <c r="E20" s="8"/>
      <c r="F20" s="15"/>
      <c r="G20" s="7">
        <f>Заявки!A88</f>
        <v>0</v>
      </c>
      <c r="H20" s="277">
        <f>Заявки!B88</f>
        <v>0</v>
      </c>
      <c r="I20" s="8"/>
      <c r="J20" s="14"/>
      <c r="K20" s="8"/>
      <c r="L20" s="15"/>
    </row>
    <row r="21" spans="1:12" ht="15" customHeight="1">
      <c r="A21" s="7">
        <f>Заявки!A63</f>
        <v>0</v>
      </c>
      <c r="B21" s="277">
        <f>Заявки!B63</f>
        <v>0</v>
      </c>
      <c r="C21" s="8"/>
      <c r="D21" s="14"/>
      <c r="E21" s="8"/>
      <c r="F21" s="15"/>
      <c r="G21" s="7">
        <f>Заявки!A89</f>
        <v>0</v>
      </c>
      <c r="H21" s="277">
        <f>Заявки!B89</f>
        <v>0</v>
      </c>
      <c r="I21" s="8"/>
      <c r="J21" s="14"/>
      <c r="K21" s="8"/>
      <c r="L21" s="15"/>
    </row>
    <row r="22" spans="1:12" ht="15" customHeight="1">
      <c r="A22" s="7">
        <f>Заявки!A64</f>
        <v>0</v>
      </c>
      <c r="B22" s="277">
        <f>Заявки!B64</f>
        <v>0</v>
      </c>
      <c r="C22" s="8"/>
      <c r="D22" s="14"/>
      <c r="E22" s="8"/>
      <c r="F22" s="15"/>
      <c r="G22" s="7">
        <f>Заявки!A90</f>
        <v>0</v>
      </c>
      <c r="H22" s="277">
        <f>Заявки!B90</f>
        <v>0</v>
      </c>
      <c r="I22" s="8"/>
      <c r="J22" s="14"/>
      <c r="K22" s="8"/>
      <c r="L22" s="15"/>
    </row>
    <row r="23" spans="1:12" ht="15" customHeight="1">
      <c r="A23" s="7">
        <f>Заявки!A65</f>
        <v>0</v>
      </c>
      <c r="B23" s="277">
        <f>Заявки!B65</f>
        <v>0</v>
      </c>
      <c r="C23" s="8"/>
      <c r="D23" s="14"/>
      <c r="E23" s="8"/>
      <c r="F23" s="15"/>
      <c r="G23" s="7">
        <f>Заявки!A91</f>
        <v>0</v>
      </c>
      <c r="H23" s="277">
        <f>Заявки!B91</f>
        <v>0</v>
      </c>
      <c r="I23" s="8"/>
      <c r="J23" s="14"/>
      <c r="K23" s="8"/>
      <c r="L23" s="15"/>
    </row>
    <row r="24" spans="1:12" ht="15" customHeight="1">
      <c r="A24" s="7">
        <f>Заявки!A66</f>
        <v>0</v>
      </c>
      <c r="B24" s="277">
        <f>Заявки!B66</f>
        <v>0</v>
      </c>
      <c r="C24" s="8"/>
      <c r="D24" s="14"/>
      <c r="E24" s="8"/>
      <c r="F24" s="15"/>
      <c r="G24" s="7">
        <f>Заявки!A92</f>
        <v>0</v>
      </c>
      <c r="H24" s="277">
        <f>Заявки!B92</f>
        <v>0</v>
      </c>
      <c r="I24" s="8"/>
      <c r="J24" s="14"/>
      <c r="K24" s="8"/>
      <c r="L24" s="15"/>
    </row>
    <row r="25" spans="1:12" ht="15" customHeight="1">
      <c r="A25" s="7">
        <f>Заявки!A67</f>
        <v>0</v>
      </c>
      <c r="B25" s="277">
        <f>Заявки!B67</f>
        <v>0</v>
      </c>
      <c r="C25" s="8"/>
      <c r="D25" s="14"/>
      <c r="E25" s="8"/>
      <c r="F25" s="15"/>
      <c r="G25" s="7">
        <f>Заявки!A93</f>
        <v>0</v>
      </c>
      <c r="H25" s="277">
        <f>Заявки!B93</f>
        <v>0</v>
      </c>
      <c r="I25" s="8"/>
      <c r="J25" s="14"/>
      <c r="K25" s="8"/>
      <c r="L25" s="15"/>
    </row>
    <row r="26" spans="1:12" ht="15" customHeight="1">
      <c r="A26" s="7">
        <f>Заявки!A68</f>
        <v>0</v>
      </c>
      <c r="B26" s="277">
        <f>Заявки!B68</f>
        <v>0</v>
      </c>
      <c r="C26" s="8"/>
      <c r="D26" s="14"/>
      <c r="E26" s="8"/>
      <c r="F26" s="15"/>
      <c r="G26" s="7">
        <f>Заявки!A94</f>
        <v>0</v>
      </c>
      <c r="H26" s="277">
        <f>Заявки!B94</f>
        <v>0</v>
      </c>
      <c r="I26" s="8"/>
      <c r="J26" s="14"/>
      <c r="K26" s="8"/>
      <c r="L26" s="15"/>
    </row>
    <row r="27" spans="1:12" ht="15" customHeight="1">
      <c r="A27" s="7">
        <f>Заявки!A69</f>
        <v>0</v>
      </c>
      <c r="B27" s="277">
        <f>Заявки!B69</f>
        <v>0</v>
      </c>
      <c r="C27" s="8"/>
      <c r="D27" s="14"/>
      <c r="E27" s="8"/>
      <c r="F27" s="15"/>
      <c r="G27" s="7">
        <f>Заявки!A95</f>
        <v>0</v>
      </c>
      <c r="H27" s="277">
        <f>Заявки!B95</f>
        <v>0</v>
      </c>
      <c r="I27" s="8"/>
      <c r="J27" s="14"/>
      <c r="K27" s="8"/>
      <c r="L27" s="15"/>
    </row>
    <row r="28" spans="1:12" ht="15" customHeight="1">
      <c r="A28" s="7">
        <f>Заявки!A70</f>
        <v>0</v>
      </c>
      <c r="B28" s="277">
        <f>Заявки!B70</f>
        <v>0</v>
      </c>
      <c r="C28" s="8"/>
      <c r="D28" s="14"/>
      <c r="E28" s="8"/>
      <c r="F28" s="15"/>
      <c r="G28" s="7">
        <f>Заявки!A96</f>
        <v>0</v>
      </c>
      <c r="H28" s="277">
        <f>Заявки!B96</f>
        <v>0</v>
      </c>
      <c r="I28" s="8"/>
      <c r="J28" s="14"/>
      <c r="K28" s="8"/>
      <c r="L28" s="15"/>
    </row>
    <row r="29" spans="1:12" ht="15" customHeight="1">
      <c r="A29" s="7">
        <f>Заявки!A71</f>
        <v>0</v>
      </c>
      <c r="B29" s="277">
        <f>Заявки!B71</f>
        <v>0</v>
      </c>
      <c r="C29" s="8"/>
      <c r="D29" s="14"/>
      <c r="E29" s="8"/>
      <c r="F29" s="15"/>
      <c r="G29" s="7">
        <f>Заявки!A97</f>
        <v>0</v>
      </c>
      <c r="H29" s="277">
        <f>Заявки!B97</f>
        <v>0</v>
      </c>
      <c r="I29" s="8"/>
      <c r="J29" s="14"/>
      <c r="K29" s="8"/>
      <c r="L29" s="15"/>
    </row>
    <row r="30" spans="1:12" ht="15" customHeight="1">
      <c r="A30" s="7">
        <f>Заявки!A72</f>
        <v>0</v>
      </c>
      <c r="B30" s="277">
        <f>Заявки!B72</f>
        <v>0</v>
      </c>
      <c r="C30" s="8"/>
      <c r="D30" s="14"/>
      <c r="E30" s="8"/>
      <c r="F30" s="15"/>
      <c r="G30" s="7">
        <f>Заявки!A98</f>
        <v>0</v>
      </c>
      <c r="H30" s="277">
        <f>Заявки!B98</f>
        <v>0</v>
      </c>
      <c r="I30" s="8"/>
      <c r="J30" s="14"/>
      <c r="K30" s="8"/>
      <c r="L30" s="15"/>
    </row>
    <row r="31" spans="1:12" ht="15" customHeight="1">
      <c r="A31" s="7">
        <f>Заявки!A73</f>
        <v>0</v>
      </c>
      <c r="B31" s="277">
        <f>Заявки!B73</f>
        <v>0</v>
      </c>
      <c r="C31" s="8"/>
      <c r="D31" s="14"/>
      <c r="E31" s="8"/>
      <c r="F31" s="15"/>
      <c r="G31" s="7">
        <f>Заявки!A99</f>
        <v>0</v>
      </c>
      <c r="H31" s="277">
        <f>Заявки!B99</f>
        <v>0</v>
      </c>
      <c r="I31" s="8"/>
      <c r="J31" s="14"/>
      <c r="K31" s="8"/>
      <c r="L31" s="15"/>
    </row>
    <row r="32" spans="1:12" ht="15" customHeight="1">
      <c r="A32" s="7">
        <f>Заявки!A74</f>
        <v>0</v>
      </c>
      <c r="B32" s="277">
        <f>Заявки!B74</f>
        <v>0</v>
      </c>
      <c r="C32" s="8"/>
      <c r="D32" s="14"/>
      <c r="E32" s="8"/>
      <c r="F32" s="15"/>
      <c r="G32" s="7">
        <f>Заявки!A100</f>
        <v>0</v>
      </c>
      <c r="H32" s="277">
        <f>Заявки!B100</f>
        <v>0</v>
      </c>
      <c r="I32" s="8"/>
      <c r="J32" s="14"/>
      <c r="K32" s="8"/>
      <c r="L32" s="15"/>
    </row>
    <row r="33" spans="1:12" ht="15" customHeight="1">
      <c r="A33" s="7">
        <f>Заявки!A75</f>
        <v>0</v>
      </c>
      <c r="B33" s="277">
        <f>Заявки!B75</f>
        <v>0</v>
      </c>
      <c r="C33" s="8"/>
      <c r="D33" s="14"/>
      <c r="E33" s="8"/>
      <c r="F33" s="15"/>
      <c r="G33" s="7">
        <f>Заявки!A101</f>
        <v>0</v>
      </c>
      <c r="H33" s="277">
        <f>Заявки!B101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>
        <v>12</v>
      </c>
      <c r="E34" s="8"/>
      <c r="F34" s="15"/>
      <c r="G34" s="7">
        <f>Заявки!A102</f>
        <v>0</v>
      </c>
      <c r="H34" s="277">
        <f>Заявки!B102</f>
        <v>0</v>
      </c>
      <c r="I34" s="8"/>
      <c r="J34" s="14">
        <v>6</v>
      </c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12</v>
      </c>
      <c r="E45" s="303"/>
      <c r="F45" s="303"/>
      <c r="G45" s="303"/>
      <c r="H45" s="27"/>
      <c r="I45" s="304">
        <f>SUM(D14:D38)</f>
        <v>12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6</v>
      </c>
      <c r="E46" s="303"/>
      <c r="F46" s="306"/>
      <c r="G46" s="306"/>
      <c r="H46" s="28"/>
      <c r="I46" s="304">
        <f>SUM(J14:J38)</f>
        <v>6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L48"/>
  <sheetViews>
    <sheetView zoomScale="115" zoomScaleNormal="115" zoomScalePageLayoutView="0" workbookViewId="0" topLeftCell="A4">
      <selection activeCell="P36" activeCellId="1" sqref="C3:C51 P36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407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Заявки!A207</f>
        <v>Арсеналец</v>
      </c>
      <c r="D11" s="335"/>
      <c r="E11" s="335"/>
      <c r="F11" s="335"/>
      <c r="G11" s="317" t="s">
        <v>358</v>
      </c>
      <c r="H11" s="317"/>
      <c r="I11" s="336" t="str">
        <f>Заявки!A133</f>
        <v>Политехник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Заявки!A208</f>
        <v>0</v>
      </c>
      <c r="B14" s="277">
        <f>Заявки!B208</f>
        <v>0</v>
      </c>
      <c r="C14" s="9"/>
      <c r="D14" s="10"/>
      <c r="E14" s="9"/>
      <c r="F14" s="11"/>
      <c r="G14" s="7">
        <f>Заявки!A134</f>
        <v>0</v>
      </c>
      <c r="H14" s="277">
        <f>Заявки!B134</f>
        <v>0</v>
      </c>
      <c r="I14" s="9"/>
      <c r="J14" s="10"/>
      <c r="K14" s="9"/>
      <c r="L14" s="11"/>
    </row>
    <row r="15" spans="1:12" ht="15" customHeight="1">
      <c r="A15" s="7">
        <f>Заявки!A209</f>
        <v>0</v>
      </c>
      <c r="B15" s="277">
        <f>Заявки!B209</f>
        <v>0</v>
      </c>
      <c r="C15" s="8"/>
      <c r="D15" s="14"/>
      <c r="E15" s="8"/>
      <c r="F15" s="15"/>
      <c r="G15" s="7">
        <f>Заявки!A135</f>
        <v>0</v>
      </c>
      <c r="H15" s="277">
        <f>Заявки!B135</f>
        <v>0</v>
      </c>
      <c r="I15" s="8"/>
      <c r="J15" s="14"/>
      <c r="K15" s="8"/>
      <c r="L15" s="15"/>
    </row>
    <row r="16" spans="1:12" ht="15" customHeight="1">
      <c r="A16" s="7">
        <f>Заявки!A210</f>
        <v>0</v>
      </c>
      <c r="B16" s="277">
        <f>Заявки!B210</f>
        <v>0</v>
      </c>
      <c r="C16" s="8"/>
      <c r="D16" s="14"/>
      <c r="E16" s="8"/>
      <c r="F16" s="15"/>
      <c r="G16" s="7">
        <f>Заявки!A136</f>
        <v>0</v>
      </c>
      <c r="H16" s="277">
        <f>Заявки!B136</f>
        <v>0</v>
      </c>
      <c r="I16" s="8"/>
      <c r="J16" s="14"/>
      <c r="K16" s="8"/>
      <c r="L16" s="15"/>
    </row>
    <row r="17" spans="1:12" ht="15" customHeight="1">
      <c r="A17" s="7">
        <f>Заявки!A211</f>
        <v>0</v>
      </c>
      <c r="B17" s="277">
        <f>Заявки!B211</f>
        <v>0</v>
      </c>
      <c r="C17" s="8"/>
      <c r="D17" s="14"/>
      <c r="E17" s="8"/>
      <c r="F17" s="15"/>
      <c r="G17" s="7">
        <f>Заявки!A137</f>
        <v>0</v>
      </c>
      <c r="H17" s="277">
        <f>Заявки!B137</f>
        <v>0</v>
      </c>
      <c r="I17" s="8"/>
      <c r="J17" s="14"/>
      <c r="K17" s="8"/>
      <c r="L17" s="15"/>
    </row>
    <row r="18" spans="1:12" ht="15" customHeight="1">
      <c r="A18" s="7">
        <f>Заявки!A212</f>
        <v>0</v>
      </c>
      <c r="B18" s="277">
        <f>Заявки!B212</f>
        <v>0</v>
      </c>
      <c r="C18" s="8"/>
      <c r="D18" s="14"/>
      <c r="E18" s="8"/>
      <c r="F18" s="15"/>
      <c r="G18" s="7">
        <f>Заявки!A138</f>
        <v>0</v>
      </c>
      <c r="H18" s="277">
        <f>Заявки!B138</f>
        <v>0</v>
      </c>
      <c r="I18" s="8"/>
      <c r="J18" s="14"/>
      <c r="K18" s="8"/>
      <c r="L18" s="15"/>
    </row>
    <row r="19" spans="1:12" ht="15" customHeight="1">
      <c r="A19" s="7">
        <f>Заявки!A213</f>
        <v>0</v>
      </c>
      <c r="B19" s="277">
        <f>Заявки!B213</f>
        <v>0</v>
      </c>
      <c r="C19" s="8"/>
      <c r="D19" s="14"/>
      <c r="E19" s="8"/>
      <c r="F19" s="15"/>
      <c r="G19" s="7">
        <f>Заявки!A139</f>
        <v>0</v>
      </c>
      <c r="H19" s="277">
        <f>Заявки!B139</f>
        <v>0</v>
      </c>
      <c r="I19" s="8"/>
      <c r="J19" s="14"/>
      <c r="K19" s="8"/>
      <c r="L19" s="15"/>
    </row>
    <row r="20" spans="1:12" ht="15" customHeight="1">
      <c r="A20" s="7">
        <f>Заявки!A214</f>
        <v>0</v>
      </c>
      <c r="B20" s="277">
        <f>Заявки!B214</f>
        <v>0</v>
      </c>
      <c r="C20" s="8"/>
      <c r="D20" s="14"/>
      <c r="E20" s="8"/>
      <c r="F20" s="15"/>
      <c r="G20" s="7">
        <f>Заявки!A140</f>
        <v>0</v>
      </c>
      <c r="H20" s="277">
        <f>Заявки!B140</f>
        <v>0</v>
      </c>
      <c r="I20" s="8"/>
      <c r="J20" s="14"/>
      <c r="K20" s="8"/>
      <c r="L20" s="15"/>
    </row>
    <row r="21" spans="1:12" ht="15" customHeight="1">
      <c r="A21" s="7">
        <f>Заявки!A215</f>
        <v>0</v>
      </c>
      <c r="B21" s="277">
        <f>Заявки!B215</f>
        <v>0</v>
      </c>
      <c r="C21" s="8"/>
      <c r="D21" s="14"/>
      <c r="E21" s="8"/>
      <c r="F21" s="15"/>
      <c r="G21" s="7">
        <f>Заявки!A141</f>
        <v>0</v>
      </c>
      <c r="H21" s="277">
        <f>Заявки!B141</f>
        <v>0</v>
      </c>
      <c r="I21" s="8"/>
      <c r="J21" s="14"/>
      <c r="K21" s="8"/>
      <c r="L21" s="15"/>
    </row>
    <row r="22" spans="1:12" ht="15" customHeight="1">
      <c r="A22" s="7">
        <f>Заявки!A216</f>
        <v>0</v>
      </c>
      <c r="B22" s="277">
        <f>Заявки!B216</f>
        <v>0</v>
      </c>
      <c r="C22" s="8"/>
      <c r="D22" s="14"/>
      <c r="E22" s="8"/>
      <c r="F22" s="15"/>
      <c r="G22" s="7">
        <f>Заявки!A142</f>
        <v>0</v>
      </c>
      <c r="H22" s="277">
        <f>Заявки!B142</f>
        <v>0</v>
      </c>
      <c r="I22" s="8"/>
      <c r="J22" s="14"/>
      <c r="K22" s="8"/>
      <c r="L22" s="15"/>
    </row>
    <row r="23" spans="1:12" ht="15" customHeight="1">
      <c r="A23" s="7">
        <f>Заявки!A217</f>
        <v>0</v>
      </c>
      <c r="B23" s="277">
        <f>Заявки!B217</f>
        <v>0</v>
      </c>
      <c r="C23" s="8"/>
      <c r="D23" s="14"/>
      <c r="E23" s="8"/>
      <c r="F23" s="15"/>
      <c r="G23" s="7">
        <f>Заявки!A143</f>
        <v>0</v>
      </c>
      <c r="H23" s="277">
        <f>Заявки!B143</f>
        <v>0</v>
      </c>
      <c r="I23" s="8"/>
      <c r="J23" s="14"/>
      <c r="K23" s="8"/>
      <c r="L23" s="15"/>
    </row>
    <row r="24" spans="1:12" ht="15" customHeight="1">
      <c r="A24" s="7">
        <f>Заявки!A218</f>
        <v>0</v>
      </c>
      <c r="B24" s="277">
        <f>Заявки!B218</f>
        <v>0</v>
      </c>
      <c r="C24" s="8"/>
      <c r="D24" s="14"/>
      <c r="E24" s="8"/>
      <c r="F24" s="15"/>
      <c r="G24" s="7">
        <f>Заявки!A144</f>
        <v>0</v>
      </c>
      <c r="H24" s="277">
        <f>Заявки!B144</f>
        <v>0</v>
      </c>
      <c r="I24" s="8"/>
      <c r="J24" s="14"/>
      <c r="K24" s="8"/>
      <c r="L24" s="15"/>
    </row>
    <row r="25" spans="1:12" ht="15" customHeight="1">
      <c r="A25" s="7">
        <f>Заявки!A219</f>
        <v>0</v>
      </c>
      <c r="B25" s="277">
        <f>Заявки!B219</f>
        <v>0</v>
      </c>
      <c r="C25" s="8"/>
      <c r="D25" s="14"/>
      <c r="E25" s="8"/>
      <c r="F25" s="15"/>
      <c r="G25" s="7">
        <f>Заявки!A145</f>
        <v>0</v>
      </c>
      <c r="H25" s="277">
        <f>Заявки!B145</f>
        <v>0</v>
      </c>
      <c r="I25" s="8"/>
      <c r="J25" s="14"/>
      <c r="K25" s="8"/>
      <c r="L25" s="15"/>
    </row>
    <row r="26" spans="1:12" ht="15" customHeight="1">
      <c r="A26" s="7">
        <f>Заявки!A220</f>
        <v>0</v>
      </c>
      <c r="B26" s="277">
        <f>Заявки!B220</f>
        <v>0</v>
      </c>
      <c r="C26" s="8"/>
      <c r="D26" s="14"/>
      <c r="E26" s="8"/>
      <c r="F26" s="15"/>
      <c r="G26" s="7">
        <f>Заявки!A146</f>
        <v>0</v>
      </c>
      <c r="H26" s="277">
        <f>Заявки!B146</f>
        <v>0</v>
      </c>
      <c r="I26" s="8"/>
      <c r="J26" s="14"/>
      <c r="K26" s="8"/>
      <c r="L26" s="15"/>
    </row>
    <row r="27" spans="1:12" ht="15" customHeight="1">
      <c r="A27" s="7">
        <f>Заявки!A221</f>
        <v>0</v>
      </c>
      <c r="B27" s="277">
        <f>Заявки!B221</f>
        <v>0</v>
      </c>
      <c r="C27" s="8"/>
      <c r="D27" s="14"/>
      <c r="E27" s="8"/>
      <c r="F27" s="15"/>
      <c r="G27" s="7">
        <f>Заявки!A147</f>
        <v>0</v>
      </c>
      <c r="H27" s="277">
        <f>Заявки!B147</f>
        <v>0</v>
      </c>
      <c r="I27" s="8"/>
      <c r="J27" s="14"/>
      <c r="K27" s="8"/>
      <c r="L27" s="15"/>
    </row>
    <row r="28" spans="1:12" ht="15" customHeight="1">
      <c r="A28" s="7">
        <f>Заявки!A222</f>
        <v>0</v>
      </c>
      <c r="B28" s="277">
        <f>Заявки!B222</f>
        <v>0</v>
      </c>
      <c r="C28" s="8"/>
      <c r="D28" s="14"/>
      <c r="E28" s="8"/>
      <c r="F28" s="15"/>
      <c r="G28" s="7">
        <f>Заявки!A148</f>
        <v>0</v>
      </c>
      <c r="H28" s="277">
        <f>Заявки!B148</f>
        <v>0</v>
      </c>
      <c r="I28" s="8"/>
      <c r="J28" s="14"/>
      <c r="K28" s="8"/>
      <c r="L28" s="15"/>
    </row>
    <row r="29" spans="1:12" ht="15" customHeight="1">
      <c r="A29" s="7">
        <f>Заявки!A223</f>
        <v>0</v>
      </c>
      <c r="B29" s="277">
        <f>Заявки!B223</f>
        <v>0</v>
      </c>
      <c r="C29" s="8"/>
      <c r="D29" s="14"/>
      <c r="E29" s="8"/>
      <c r="F29" s="15"/>
      <c r="G29" s="7">
        <f>Заявки!A149</f>
        <v>0</v>
      </c>
      <c r="H29" s="277">
        <f>Заявки!B149</f>
        <v>0</v>
      </c>
      <c r="I29" s="8"/>
      <c r="J29" s="14"/>
      <c r="K29" s="8"/>
      <c r="L29" s="15"/>
    </row>
    <row r="30" spans="1:12" ht="15" customHeight="1">
      <c r="A30" s="7">
        <f>Заявки!A224</f>
        <v>0</v>
      </c>
      <c r="B30" s="277">
        <f>Заявки!B224</f>
        <v>0</v>
      </c>
      <c r="C30" s="8"/>
      <c r="D30" s="14"/>
      <c r="E30" s="8"/>
      <c r="F30" s="15"/>
      <c r="G30" s="7">
        <f>Заявки!A150</f>
        <v>0</v>
      </c>
      <c r="H30" s="277">
        <f>Заявки!B150</f>
        <v>0</v>
      </c>
      <c r="I30" s="8"/>
      <c r="J30" s="14"/>
      <c r="K30" s="8"/>
      <c r="L30" s="15"/>
    </row>
    <row r="31" spans="1:12" ht="15" customHeight="1">
      <c r="A31" s="7">
        <f>Заявки!A225</f>
        <v>0</v>
      </c>
      <c r="B31" s="277">
        <f>Заявки!B225</f>
        <v>0</v>
      </c>
      <c r="C31" s="8"/>
      <c r="D31" s="14"/>
      <c r="E31" s="8"/>
      <c r="F31" s="15"/>
      <c r="G31" s="7">
        <f>Заявки!A151</f>
        <v>0</v>
      </c>
      <c r="H31" s="277">
        <f>Заявки!B151</f>
        <v>0</v>
      </c>
      <c r="I31" s="8"/>
      <c r="J31" s="14"/>
      <c r="K31" s="8"/>
      <c r="L31" s="15"/>
    </row>
    <row r="32" spans="1:12" ht="15" customHeight="1">
      <c r="A32" s="7">
        <f>Заявки!A226</f>
        <v>0</v>
      </c>
      <c r="B32" s="277">
        <f>Заявки!B226</f>
        <v>0</v>
      </c>
      <c r="C32" s="8"/>
      <c r="D32" s="14"/>
      <c r="E32" s="8"/>
      <c r="F32" s="15"/>
      <c r="G32" s="7">
        <f>Заявки!A152</f>
        <v>0</v>
      </c>
      <c r="H32" s="277">
        <f>Заявки!B152</f>
        <v>0</v>
      </c>
      <c r="I32" s="8"/>
      <c r="J32" s="14"/>
      <c r="K32" s="8"/>
      <c r="L32" s="15"/>
    </row>
    <row r="33" spans="1:12" ht="15" customHeight="1">
      <c r="A33" s="7">
        <f>Заявки!A227</f>
        <v>0</v>
      </c>
      <c r="B33" s="277">
        <f>Заявки!B227</f>
        <v>0</v>
      </c>
      <c r="C33" s="8"/>
      <c r="D33" s="14"/>
      <c r="E33" s="8"/>
      <c r="F33" s="15"/>
      <c r="G33" s="7">
        <f>Заявки!A153</f>
        <v>0</v>
      </c>
      <c r="H33" s="277">
        <f>Заявки!B153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285">
        <v>8</v>
      </c>
      <c r="E34" s="8"/>
      <c r="F34" s="15"/>
      <c r="G34" s="7"/>
      <c r="H34" s="277"/>
      <c r="I34" s="8"/>
      <c r="J34" s="285">
        <v>8</v>
      </c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8</v>
      </c>
      <c r="E45" s="303"/>
      <c r="F45" s="303"/>
      <c r="G45" s="303"/>
      <c r="H45" s="27"/>
      <c r="I45" s="304">
        <f>SUM(D14:D38)</f>
        <v>8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8</v>
      </c>
      <c r="E46" s="303"/>
      <c r="F46" s="306"/>
      <c r="G46" s="306"/>
      <c r="H46" s="28"/>
      <c r="I46" s="304">
        <f>SUM(J14:J38)</f>
        <v>8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3">
      <selection activeCell="N23" activeCellId="1" sqref="C3:C51 N23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408</v>
      </c>
      <c r="B7" s="322"/>
      <c r="C7" s="323" t="s">
        <v>409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Заявки!A228</f>
        <v>Bandytime</v>
      </c>
      <c r="D11" s="335"/>
      <c r="E11" s="335"/>
      <c r="F11" s="335"/>
      <c r="G11" s="317" t="s">
        <v>358</v>
      </c>
      <c r="H11" s="317"/>
      <c r="I11" s="336" t="str">
        <f>Заявки!A160</f>
        <v>Железнодорожник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Заявки!A229</f>
        <v>0</v>
      </c>
      <c r="B14" s="277">
        <f>Заявки!B229</f>
        <v>0</v>
      </c>
      <c r="C14" s="9"/>
      <c r="D14" s="10"/>
      <c r="E14" s="9"/>
      <c r="F14" s="11"/>
      <c r="G14" s="7">
        <f>Заявки!A161</f>
        <v>0</v>
      </c>
      <c r="H14" s="277">
        <f>Заявки!B161</f>
        <v>0</v>
      </c>
      <c r="I14" s="9"/>
      <c r="J14" s="10">
        <v>4</v>
      </c>
      <c r="K14" s="9"/>
      <c r="L14" s="11"/>
    </row>
    <row r="15" spans="1:12" ht="15" customHeight="1">
      <c r="A15" s="7">
        <f>Заявки!A230</f>
        <v>0</v>
      </c>
      <c r="B15" s="277">
        <f>Заявки!B230</f>
        <v>0</v>
      </c>
      <c r="C15" s="8"/>
      <c r="D15" s="14"/>
      <c r="E15" s="8"/>
      <c r="F15" s="15"/>
      <c r="G15" s="7">
        <f>Заявки!A162</f>
        <v>0</v>
      </c>
      <c r="H15" s="277">
        <f>Заявки!B162</f>
        <v>0</v>
      </c>
      <c r="I15" s="8"/>
      <c r="J15" s="14">
        <v>3</v>
      </c>
      <c r="K15" s="8"/>
      <c r="L15" s="15"/>
    </row>
    <row r="16" spans="1:12" ht="15" customHeight="1">
      <c r="A16" s="7">
        <f>Заявки!A231</f>
        <v>0</v>
      </c>
      <c r="B16" s="277">
        <f>Заявки!B231</f>
        <v>0</v>
      </c>
      <c r="C16" s="8"/>
      <c r="D16" s="14"/>
      <c r="E16" s="8"/>
      <c r="F16" s="15"/>
      <c r="G16" s="7">
        <f>Заявки!A163</f>
        <v>0</v>
      </c>
      <c r="H16" s="277">
        <f>Заявки!B163</f>
        <v>0</v>
      </c>
      <c r="I16" s="8"/>
      <c r="J16" s="14"/>
      <c r="K16" s="8"/>
      <c r="L16" s="15"/>
    </row>
    <row r="17" spans="1:12" ht="15" customHeight="1">
      <c r="A17" s="7">
        <f>Заявки!A232</f>
        <v>0</v>
      </c>
      <c r="B17" s="277">
        <f>Заявки!B232</f>
        <v>0</v>
      </c>
      <c r="C17" s="8"/>
      <c r="D17" s="14"/>
      <c r="E17" s="8"/>
      <c r="F17" s="15"/>
      <c r="G17" s="7">
        <f>Заявки!A164</f>
        <v>0</v>
      </c>
      <c r="H17" s="277">
        <f>Заявки!B164</f>
        <v>0</v>
      </c>
      <c r="I17" s="8"/>
      <c r="J17" s="14">
        <v>2</v>
      </c>
      <c r="K17" s="8"/>
      <c r="L17" s="15"/>
    </row>
    <row r="18" spans="1:12" ht="15" customHeight="1">
      <c r="A18" s="7">
        <f>Заявки!A233</f>
        <v>0</v>
      </c>
      <c r="B18" s="277">
        <f>Заявки!B233</f>
        <v>0</v>
      </c>
      <c r="C18" s="8"/>
      <c r="D18" s="14">
        <v>2</v>
      </c>
      <c r="E18" s="8"/>
      <c r="F18" s="15"/>
      <c r="G18" s="7">
        <f>Заявки!A165</f>
        <v>0</v>
      </c>
      <c r="H18" s="277">
        <f>Заявки!B165</f>
        <v>0</v>
      </c>
      <c r="I18" s="8"/>
      <c r="J18" s="14"/>
      <c r="K18" s="8"/>
      <c r="L18" s="15"/>
    </row>
    <row r="19" spans="1:12" ht="15" customHeight="1">
      <c r="A19" s="7">
        <f>Заявки!A234</f>
        <v>0</v>
      </c>
      <c r="B19" s="277">
        <f>Заявки!B234</f>
        <v>0</v>
      </c>
      <c r="C19" s="8"/>
      <c r="D19" s="14"/>
      <c r="E19" s="8"/>
      <c r="F19" s="15"/>
      <c r="G19" s="7">
        <f>Заявки!A166</f>
        <v>0</v>
      </c>
      <c r="H19" s="277">
        <f>Заявки!B166</f>
        <v>0</v>
      </c>
      <c r="I19" s="8"/>
      <c r="J19" s="14">
        <v>1</v>
      </c>
      <c r="K19" s="8"/>
      <c r="L19" s="15"/>
    </row>
    <row r="20" spans="1:12" ht="15" customHeight="1">
      <c r="A20" s="7">
        <f>Заявки!A235</f>
        <v>0</v>
      </c>
      <c r="B20" s="277">
        <f>Заявки!B235</f>
        <v>0</v>
      </c>
      <c r="C20" s="8"/>
      <c r="D20" s="14"/>
      <c r="E20" s="8"/>
      <c r="F20" s="15"/>
      <c r="G20" s="7">
        <f>Заявки!A167</f>
        <v>0</v>
      </c>
      <c r="H20" s="277">
        <f>Заявки!B167</f>
        <v>0</v>
      </c>
      <c r="I20" s="8"/>
      <c r="J20" s="14"/>
      <c r="K20" s="8"/>
      <c r="L20" s="15"/>
    </row>
    <row r="21" spans="1:12" ht="15" customHeight="1">
      <c r="A21" s="7">
        <f>Заявки!A236</f>
        <v>0</v>
      </c>
      <c r="B21" s="277">
        <f>Заявки!B236</f>
        <v>0</v>
      </c>
      <c r="C21" s="8"/>
      <c r="D21" s="14"/>
      <c r="E21" s="8"/>
      <c r="F21" s="15"/>
      <c r="G21" s="7">
        <f>Заявки!A168</f>
        <v>0</v>
      </c>
      <c r="H21" s="277">
        <f>Заявки!B168</f>
        <v>0</v>
      </c>
      <c r="I21" s="8"/>
      <c r="J21" s="14"/>
      <c r="K21" s="8"/>
      <c r="L21" s="15"/>
    </row>
    <row r="22" spans="1:12" ht="15" customHeight="1">
      <c r="A22" s="7">
        <f>Заявки!A237</f>
        <v>0</v>
      </c>
      <c r="B22" s="277">
        <f>Заявки!B237</f>
        <v>0</v>
      </c>
      <c r="C22" s="8"/>
      <c r="D22" s="14"/>
      <c r="E22" s="8"/>
      <c r="F22" s="15"/>
      <c r="G22" s="7">
        <f>Заявки!A169</f>
        <v>0</v>
      </c>
      <c r="H22" s="277">
        <f>Заявки!B169</f>
        <v>0</v>
      </c>
      <c r="I22" s="8"/>
      <c r="J22" s="14"/>
      <c r="K22" s="8"/>
      <c r="L22" s="15"/>
    </row>
    <row r="23" spans="1:12" ht="15" customHeight="1">
      <c r="A23" s="7">
        <f>Заявки!A238</f>
        <v>0</v>
      </c>
      <c r="B23" s="277">
        <f>Заявки!B238</f>
        <v>0</v>
      </c>
      <c r="C23" s="8"/>
      <c r="D23" s="14">
        <v>2</v>
      </c>
      <c r="E23" s="8"/>
      <c r="F23" s="15"/>
      <c r="G23" s="7">
        <f>Заявки!A170</f>
        <v>0</v>
      </c>
      <c r="H23" s="277">
        <f>Заявки!B170</f>
        <v>0</v>
      </c>
      <c r="I23" s="8"/>
      <c r="J23" s="14"/>
      <c r="K23" s="8"/>
      <c r="L23" s="15"/>
    </row>
    <row r="24" spans="1:12" ht="15" customHeight="1">
      <c r="A24" s="7">
        <f>Заявки!A239</f>
        <v>0</v>
      </c>
      <c r="B24" s="277">
        <f>Заявки!B239</f>
        <v>0</v>
      </c>
      <c r="C24" s="8"/>
      <c r="D24" s="14">
        <v>1</v>
      </c>
      <c r="E24" s="8"/>
      <c r="F24" s="15"/>
      <c r="G24" s="7">
        <f>Заявки!A171</f>
        <v>0</v>
      </c>
      <c r="H24" s="277">
        <f>Заявки!B171</f>
        <v>0</v>
      </c>
      <c r="I24" s="8"/>
      <c r="J24" s="14"/>
      <c r="K24" s="8"/>
      <c r="L24" s="15"/>
    </row>
    <row r="25" spans="1:12" ht="15" customHeight="1">
      <c r="A25" s="7"/>
      <c r="B25" s="277"/>
      <c r="C25" s="8"/>
      <c r="D25" s="14"/>
      <c r="E25" s="8"/>
      <c r="F25" s="15"/>
      <c r="G25" s="7">
        <f>Заявки!A172</f>
        <v>0</v>
      </c>
      <c r="H25" s="277">
        <f>Заявки!B172</f>
        <v>0</v>
      </c>
      <c r="I25" s="8"/>
      <c r="J25" s="14"/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>
        <f>Заявки!A173</f>
        <v>0</v>
      </c>
      <c r="H26" s="277">
        <f>Заявки!B173</f>
        <v>0</v>
      </c>
      <c r="I26" s="8"/>
      <c r="J26" s="14">
        <v>2</v>
      </c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>
        <f>Заявки!A174</f>
        <v>0</v>
      </c>
      <c r="H27" s="277">
        <f>Заявки!B174</f>
        <v>0</v>
      </c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>
        <f>Заявки!A175</f>
        <v>0</v>
      </c>
      <c r="H28" s="277">
        <f>Заявки!B175</f>
        <v>0</v>
      </c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>
        <f>Заявки!A176</f>
        <v>0</v>
      </c>
      <c r="H29" s="277">
        <f>Заявки!B176</f>
        <v>0</v>
      </c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>
        <f>Заявки!A177</f>
        <v>0</v>
      </c>
      <c r="H30" s="277">
        <f>Заявки!B177</f>
        <v>0</v>
      </c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>
        <f>Заявки!A178</f>
        <v>0</v>
      </c>
      <c r="H31" s="277">
        <f>Заявки!B178</f>
        <v>0</v>
      </c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>
        <f>Заявки!A179</f>
        <v>0</v>
      </c>
      <c r="H32" s="277">
        <f>Заявки!B179</f>
        <v>0</v>
      </c>
      <c r="I32" s="8"/>
      <c r="J32" s="14">
        <v>2</v>
      </c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>
        <f>Заявки!A180</f>
        <v>0</v>
      </c>
      <c r="H33" s="277">
        <f>Заявки!B180</f>
        <v>0</v>
      </c>
      <c r="I33" s="8"/>
      <c r="J33" s="14"/>
      <c r="K33" s="8"/>
      <c r="L33" s="15"/>
    </row>
    <row r="34" spans="1:12" s="43" customFormat="1" ht="15" customHeight="1">
      <c r="A34" s="197"/>
      <c r="B34" s="294"/>
      <c r="C34" s="295"/>
      <c r="D34" s="296"/>
      <c r="E34" s="295"/>
      <c r="F34" s="297"/>
      <c r="G34" s="197"/>
      <c r="H34" s="294"/>
      <c r="I34" s="295"/>
      <c r="J34" s="296"/>
      <c r="K34" s="295"/>
      <c r="L34" s="297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5</v>
      </c>
      <c r="E45" s="303"/>
      <c r="F45" s="303"/>
      <c r="G45" s="303"/>
      <c r="H45" s="27"/>
      <c r="I45" s="304">
        <f>SUM(D14:D38)</f>
        <v>5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14</v>
      </c>
      <c r="E46" s="303"/>
      <c r="F46" s="306"/>
      <c r="G46" s="306"/>
      <c r="H46" s="28"/>
      <c r="I46" s="304">
        <f>SUM(J14:J38)</f>
        <v>14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L48"/>
  <sheetViews>
    <sheetView zoomScale="115" zoomScaleNormal="115" zoomScalePageLayoutView="0" workbookViewId="0" topLeftCell="A19">
      <selection activeCell="N27" activeCellId="1" sqref="C3:C51 N27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410</v>
      </c>
      <c r="B7" s="322"/>
      <c r="C7" s="323" t="s">
        <v>411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412</v>
      </c>
      <c r="B9" s="314"/>
      <c r="C9" s="314"/>
      <c r="D9" s="314"/>
      <c r="E9" s="314"/>
      <c r="F9" s="314"/>
      <c r="G9" s="315" t="s">
        <v>413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Заявки!A29</f>
        <v>Энергия</v>
      </c>
      <c r="D11" s="335"/>
      <c r="E11" s="335"/>
      <c r="F11" s="335"/>
      <c r="G11" s="317" t="s">
        <v>358</v>
      </c>
      <c r="H11" s="317"/>
      <c r="I11" s="336" t="str">
        <f>Заявки!A2</f>
        <v>ХНПЗ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Заявки!A30</f>
        <v>0</v>
      </c>
      <c r="B14" s="277">
        <f>Заявки!B30</f>
        <v>0</v>
      </c>
      <c r="C14" s="9"/>
      <c r="D14" s="10"/>
      <c r="E14" s="9"/>
      <c r="F14" s="11"/>
      <c r="G14" s="7">
        <f>Заявки!A4</f>
        <v>0</v>
      </c>
      <c r="H14" s="278">
        <f>Заявки!B4</f>
        <v>0</v>
      </c>
      <c r="I14" s="9"/>
      <c r="J14" s="10"/>
      <c r="K14" s="9"/>
      <c r="L14" s="11"/>
    </row>
    <row r="15" spans="1:12" ht="15" customHeight="1">
      <c r="A15" s="7">
        <f>Заявки!A31</f>
        <v>0</v>
      </c>
      <c r="B15" s="277">
        <f>Заявки!B31</f>
        <v>0</v>
      </c>
      <c r="C15" s="8"/>
      <c r="D15" s="14"/>
      <c r="E15" s="8"/>
      <c r="F15" s="15"/>
      <c r="G15" s="7">
        <f>Заявки!A5</f>
        <v>0</v>
      </c>
      <c r="H15" s="278">
        <f>Заявки!B5</f>
        <v>0</v>
      </c>
      <c r="I15" s="8"/>
      <c r="J15" s="14"/>
      <c r="K15" s="8"/>
      <c r="L15" s="15"/>
    </row>
    <row r="16" spans="1:12" ht="15" customHeight="1">
      <c r="A16" s="7">
        <f>Заявки!A32</f>
        <v>0</v>
      </c>
      <c r="B16" s="277">
        <f>Заявки!B32</f>
        <v>0</v>
      </c>
      <c r="C16" s="8"/>
      <c r="D16" s="14"/>
      <c r="E16" s="8"/>
      <c r="F16" s="15"/>
      <c r="G16" s="7">
        <f>Заявки!A6</f>
        <v>0</v>
      </c>
      <c r="H16" s="276">
        <f>Заявки!B6</f>
        <v>0</v>
      </c>
      <c r="I16" s="8"/>
      <c r="J16" s="14"/>
      <c r="K16" s="8"/>
      <c r="L16" s="15"/>
    </row>
    <row r="17" spans="1:12" ht="15" customHeight="1">
      <c r="A17" s="7">
        <f>Заявки!A33</f>
        <v>0</v>
      </c>
      <c r="B17" s="277">
        <f>Заявки!B33</f>
        <v>0</v>
      </c>
      <c r="C17" s="8"/>
      <c r="D17" s="14"/>
      <c r="E17" s="8"/>
      <c r="F17" s="15"/>
      <c r="G17" s="7">
        <f>Заявки!A7</f>
        <v>0</v>
      </c>
      <c r="H17" s="277">
        <f>Заявки!B7</f>
        <v>0</v>
      </c>
      <c r="I17" s="8"/>
      <c r="J17" s="14"/>
      <c r="K17" s="8"/>
      <c r="L17" s="15"/>
    </row>
    <row r="18" spans="1:12" ht="15" customHeight="1">
      <c r="A18" s="7">
        <f>Заявки!A34</f>
        <v>0</v>
      </c>
      <c r="B18" s="277">
        <f>Заявки!B34</f>
        <v>0</v>
      </c>
      <c r="C18" s="8"/>
      <c r="D18" s="14"/>
      <c r="E18" s="8"/>
      <c r="F18" s="15"/>
      <c r="G18" s="7">
        <f>Заявки!A8</f>
        <v>0</v>
      </c>
      <c r="H18" s="278">
        <f>Заявки!B8</f>
        <v>0</v>
      </c>
      <c r="I18" s="8"/>
      <c r="J18" s="14"/>
      <c r="K18" s="8"/>
      <c r="L18" s="15"/>
    </row>
    <row r="19" spans="1:12" ht="15" customHeight="1">
      <c r="A19" s="7">
        <f>Заявки!A35</f>
        <v>0</v>
      </c>
      <c r="B19" s="277">
        <f>Заявки!B35</f>
        <v>0</v>
      </c>
      <c r="C19" s="8"/>
      <c r="D19" s="14"/>
      <c r="E19" s="8"/>
      <c r="F19" s="15"/>
      <c r="G19" s="7">
        <f>Заявки!A9</f>
        <v>0</v>
      </c>
      <c r="H19" s="277">
        <f>Заявки!B9</f>
        <v>0</v>
      </c>
      <c r="I19" s="8"/>
      <c r="J19" s="14"/>
      <c r="K19" s="8"/>
      <c r="L19" s="15"/>
    </row>
    <row r="20" spans="1:12" ht="15" customHeight="1">
      <c r="A20" s="7">
        <f>Заявки!A36</f>
        <v>0</v>
      </c>
      <c r="B20" s="277">
        <f>Заявки!B36</f>
        <v>0</v>
      </c>
      <c r="C20" s="8"/>
      <c r="D20" s="14"/>
      <c r="E20" s="8"/>
      <c r="F20" s="15"/>
      <c r="G20" s="7">
        <f>Заявки!A10</f>
        <v>0</v>
      </c>
      <c r="H20" s="277">
        <f>Заявки!B10</f>
        <v>0</v>
      </c>
      <c r="I20" s="8"/>
      <c r="J20" s="14"/>
      <c r="K20" s="8"/>
      <c r="L20" s="15"/>
    </row>
    <row r="21" spans="1:12" ht="15" customHeight="1">
      <c r="A21" s="7">
        <f>Заявки!A37</f>
        <v>0</v>
      </c>
      <c r="B21" s="277">
        <f>Заявки!B37</f>
        <v>0</v>
      </c>
      <c r="C21" s="8"/>
      <c r="D21" s="14"/>
      <c r="E21" s="8"/>
      <c r="F21" s="15"/>
      <c r="G21" s="7">
        <f>Заявки!A11</f>
        <v>0</v>
      </c>
      <c r="H21" s="278">
        <f>Заявки!B11</f>
        <v>0</v>
      </c>
      <c r="I21" s="8"/>
      <c r="J21" s="14"/>
      <c r="K21" s="8"/>
      <c r="L21" s="15"/>
    </row>
    <row r="22" spans="1:12" ht="15" customHeight="1">
      <c r="A22" s="7">
        <f>Заявки!A38</f>
        <v>0</v>
      </c>
      <c r="B22" s="277">
        <f>Заявки!B38</f>
        <v>0</v>
      </c>
      <c r="C22" s="8"/>
      <c r="D22" s="14"/>
      <c r="E22" s="8"/>
      <c r="F22" s="15"/>
      <c r="G22" s="7">
        <f>Заявки!A12</f>
        <v>0</v>
      </c>
      <c r="H22" s="277">
        <f>Заявки!B12</f>
        <v>0</v>
      </c>
      <c r="I22" s="8"/>
      <c r="J22" s="14"/>
      <c r="K22" s="8"/>
      <c r="L22" s="15"/>
    </row>
    <row r="23" spans="1:12" ht="15" customHeight="1">
      <c r="A23" s="7">
        <f>Заявки!A39</f>
        <v>0</v>
      </c>
      <c r="B23" s="277">
        <f>Заявки!B39</f>
        <v>0</v>
      </c>
      <c r="C23" s="8"/>
      <c r="D23" s="14"/>
      <c r="E23" s="8"/>
      <c r="F23" s="15"/>
      <c r="G23" s="7">
        <f>Заявки!A13</f>
        <v>0</v>
      </c>
      <c r="H23" s="277">
        <f>Заявки!B13</f>
        <v>0</v>
      </c>
      <c r="I23" s="8"/>
      <c r="J23" s="14"/>
      <c r="K23" s="8"/>
      <c r="L23" s="15"/>
    </row>
    <row r="24" spans="1:12" ht="15" customHeight="1">
      <c r="A24" s="7">
        <f>Заявки!A40</f>
        <v>0</v>
      </c>
      <c r="B24" s="277">
        <f>Заявки!B40</f>
        <v>0</v>
      </c>
      <c r="C24" s="8"/>
      <c r="D24" s="14"/>
      <c r="E24" s="8"/>
      <c r="F24" s="15"/>
      <c r="G24" s="7">
        <f>Заявки!A14</f>
        <v>0</v>
      </c>
      <c r="H24" s="278">
        <f>Заявки!B14</f>
        <v>0</v>
      </c>
      <c r="I24" s="8"/>
      <c r="J24" s="14"/>
      <c r="K24" s="8"/>
      <c r="L24" s="15"/>
    </row>
    <row r="25" spans="1:12" ht="15" customHeight="1">
      <c r="A25" s="7">
        <f>Заявки!A41</f>
        <v>0</v>
      </c>
      <c r="B25" s="277">
        <f>Заявки!B41</f>
        <v>0</v>
      </c>
      <c r="C25" s="8"/>
      <c r="D25" s="14"/>
      <c r="E25" s="8"/>
      <c r="F25" s="15"/>
      <c r="G25" s="7">
        <f>Заявки!A15</f>
        <v>0</v>
      </c>
      <c r="H25" s="277">
        <f>Заявки!B15</f>
        <v>0</v>
      </c>
      <c r="I25" s="8"/>
      <c r="J25" s="14"/>
      <c r="K25" s="8"/>
      <c r="L25" s="15"/>
    </row>
    <row r="26" spans="1:12" ht="15" customHeight="1">
      <c r="A26" s="7">
        <f>Заявки!A42</f>
        <v>0</v>
      </c>
      <c r="B26" s="277">
        <f>Заявки!B42</f>
        <v>0</v>
      </c>
      <c r="C26" s="8"/>
      <c r="D26" s="14"/>
      <c r="E26" s="8"/>
      <c r="F26" s="15"/>
      <c r="G26" s="7">
        <f>Заявки!A16</f>
        <v>0</v>
      </c>
      <c r="H26" s="277">
        <f>Заявки!B16</f>
        <v>0</v>
      </c>
      <c r="I26" s="8"/>
      <c r="J26" s="14"/>
      <c r="K26" s="8"/>
      <c r="L26" s="15"/>
    </row>
    <row r="27" spans="1:12" ht="15" customHeight="1">
      <c r="A27" s="7">
        <f>Заявки!A43</f>
        <v>0</v>
      </c>
      <c r="B27" s="277">
        <f>Заявки!B43</f>
        <v>0</v>
      </c>
      <c r="C27" s="8"/>
      <c r="D27" s="14"/>
      <c r="E27" s="8"/>
      <c r="F27" s="15"/>
      <c r="G27" s="7">
        <f>Заявки!A17</f>
        <v>0</v>
      </c>
      <c r="H27" s="278">
        <f>Заявки!B17</f>
        <v>0</v>
      </c>
      <c r="I27" s="8"/>
      <c r="J27" s="14"/>
      <c r="K27" s="8"/>
      <c r="L27" s="15"/>
    </row>
    <row r="28" spans="1:12" ht="15" customHeight="1">
      <c r="A28" s="7">
        <f>Заявки!A44</f>
        <v>0</v>
      </c>
      <c r="B28" s="277">
        <f>Заявки!B44</f>
        <v>0</v>
      </c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>
        <f>Заявки!A45</f>
        <v>0</v>
      </c>
      <c r="B29" s="277">
        <f>Заявки!B45</f>
        <v>0</v>
      </c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>
        <f>Заявки!A46</f>
        <v>0</v>
      </c>
      <c r="B30" s="277">
        <f>Заявки!B46</f>
        <v>0</v>
      </c>
      <c r="C30" s="8"/>
      <c r="D30" s="285">
        <v>3</v>
      </c>
      <c r="E30" s="8"/>
      <c r="F30" s="15"/>
      <c r="G30" s="7"/>
      <c r="H30" s="277"/>
      <c r="I30" s="8"/>
      <c r="J30" s="285">
        <v>11</v>
      </c>
      <c r="K30" s="8"/>
      <c r="L30" s="15"/>
    </row>
    <row r="31" spans="1:12" ht="15" customHeight="1">
      <c r="A31" s="7">
        <f>Заявки!A47</f>
        <v>0</v>
      </c>
      <c r="B31" s="277">
        <f>Заявки!B47</f>
        <v>0</v>
      </c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>
        <f>Заявки!A48</f>
        <v>0</v>
      </c>
      <c r="B32" s="277">
        <f>Заявки!B48</f>
        <v>0</v>
      </c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>
        <f>Заявки!A49</f>
        <v>0</v>
      </c>
      <c r="B33" s="277">
        <f>Заявки!B49</f>
        <v>0</v>
      </c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3</v>
      </c>
      <c r="E45" s="303"/>
      <c r="F45" s="303"/>
      <c r="G45" s="303"/>
      <c r="H45" s="27"/>
      <c r="I45" s="304">
        <f>SUM(D14:D38)</f>
        <v>3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11</v>
      </c>
      <c r="E46" s="303"/>
      <c r="F46" s="306"/>
      <c r="G46" s="306"/>
      <c r="H46" s="28"/>
      <c r="I46" s="304">
        <f>SUM(J14:J38)</f>
        <v>11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2:L48"/>
  <sheetViews>
    <sheetView zoomScale="115" zoomScaleNormal="115" zoomScalePageLayoutView="0" workbookViewId="0" topLeftCell="A4">
      <selection activeCell="Q42" activeCellId="1" sqref="C3:C51 Q42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393</v>
      </c>
      <c r="B7" s="322"/>
      <c r="C7" s="323" t="s">
        <v>414</v>
      </c>
      <c r="D7" s="323"/>
      <c r="E7" s="323"/>
      <c r="F7" s="323"/>
      <c r="G7" s="323"/>
      <c r="H7" s="323"/>
      <c r="I7" s="322" t="s">
        <v>374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Заявки!A317</f>
        <v>Гарантстрой</v>
      </c>
      <c r="D11" s="335"/>
      <c r="E11" s="335"/>
      <c r="F11" s="335"/>
      <c r="G11" s="317" t="s">
        <v>358</v>
      </c>
      <c r="H11" s="317"/>
      <c r="I11" s="336" t="str">
        <f>Заявки!A339</f>
        <v>Юноши 1999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Заявки!A318</f>
        <v>0</v>
      </c>
      <c r="B14" s="277">
        <f>Заявки!B318</f>
        <v>0</v>
      </c>
      <c r="C14" s="9"/>
      <c r="D14" s="10"/>
      <c r="E14" s="9"/>
      <c r="F14" s="11"/>
      <c r="G14" s="7">
        <f>Заявки!A340</f>
        <v>0</v>
      </c>
      <c r="H14" s="277">
        <f>Заявки!B340</f>
        <v>0</v>
      </c>
      <c r="I14" s="9"/>
      <c r="J14" s="10"/>
      <c r="K14" s="9"/>
      <c r="L14" s="11"/>
    </row>
    <row r="15" spans="1:12" ht="15" customHeight="1">
      <c r="A15" s="7">
        <f>Заявки!A319</f>
        <v>0</v>
      </c>
      <c r="B15" s="277">
        <f>Заявки!B319</f>
        <v>0</v>
      </c>
      <c r="C15" s="8"/>
      <c r="D15" s="14"/>
      <c r="E15" s="8"/>
      <c r="F15" s="15"/>
      <c r="G15" s="7">
        <f>Заявки!A341</f>
        <v>0</v>
      </c>
      <c r="H15" s="277">
        <f>Заявки!B341</f>
        <v>0</v>
      </c>
      <c r="I15" s="8"/>
      <c r="J15" s="14"/>
      <c r="K15" s="8"/>
      <c r="L15" s="15"/>
    </row>
    <row r="16" spans="1:12" ht="15" customHeight="1">
      <c r="A16" s="7">
        <f>Заявки!A320</f>
        <v>0</v>
      </c>
      <c r="B16" s="277">
        <f>Заявки!B320</f>
        <v>0</v>
      </c>
      <c r="C16" s="8"/>
      <c r="D16" s="14"/>
      <c r="E16" s="8"/>
      <c r="F16" s="15"/>
      <c r="G16" s="7">
        <f>Заявки!A342</f>
        <v>0</v>
      </c>
      <c r="H16" s="277">
        <f>Заявки!B342</f>
        <v>0</v>
      </c>
      <c r="I16" s="8"/>
      <c r="J16" s="14"/>
      <c r="K16" s="8"/>
      <c r="L16" s="15"/>
    </row>
    <row r="17" spans="1:12" ht="15" customHeight="1">
      <c r="A17" s="7">
        <f>Заявки!A321</f>
        <v>0</v>
      </c>
      <c r="B17" s="277">
        <f>Заявки!B321</f>
        <v>0</v>
      </c>
      <c r="C17" s="8"/>
      <c r="D17" s="14"/>
      <c r="E17" s="8"/>
      <c r="F17" s="15"/>
      <c r="G17" s="7">
        <f>Заявки!A343</f>
        <v>0</v>
      </c>
      <c r="H17" s="277">
        <f>Заявки!B343</f>
        <v>0</v>
      </c>
      <c r="I17" s="8"/>
      <c r="J17" s="14"/>
      <c r="K17" s="8"/>
      <c r="L17" s="15"/>
    </row>
    <row r="18" spans="1:12" ht="15" customHeight="1">
      <c r="A18" s="7">
        <f>Заявки!A322</f>
        <v>0</v>
      </c>
      <c r="B18" s="277">
        <f>Заявки!B322</f>
        <v>0</v>
      </c>
      <c r="C18" s="8"/>
      <c r="D18" s="14"/>
      <c r="E18" s="8"/>
      <c r="F18" s="15"/>
      <c r="G18" s="7">
        <f>Заявки!A344</f>
        <v>0</v>
      </c>
      <c r="H18" s="277">
        <f>Заявки!B344</f>
        <v>0</v>
      </c>
      <c r="I18" s="8"/>
      <c r="J18" s="14"/>
      <c r="K18" s="8"/>
      <c r="L18" s="15"/>
    </row>
    <row r="19" spans="1:12" ht="15" customHeight="1">
      <c r="A19" s="7">
        <f>Заявки!A323</f>
        <v>0</v>
      </c>
      <c r="B19" s="277">
        <f>Заявки!B323</f>
        <v>0</v>
      </c>
      <c r="C19" s="8"/>
      <c r="D19" s="14"/>
      <c r="E19" s="8"/>
      <c r="F19" s="15"/>
      <c r="G19" s="7">
        <f>Заявки!A345</f>
        <v>0</v>
      </c>
      <c r="H19" s="277">
        <f>Заявки!B345</f>
        <v>0</v>
      </c>
      <c r="I19" s="8"/>
      <c r="J19" s="14"/>
      <c r="K19" s="8"/>
      <c r="L19" s="15"/>
    </row>
    <row r="20" spans="1:12" ht="15" customHeight="1">
      <c r="A20" s="7">
        <f>Заявки!A324</f>
        <v>0</v>
      </c>
      <c r="B20" s="277">
        <f>Заявки!B324</f>
        <v>0</v>
      </c>
      <c r="C20" s="8"/>
      <c r="D20" s="14"/>
      <c r="E20" s="8"/>
      <c r="F20" s="15"/>
      <c r="G20" s="7">
        <f>Заявки!A346</f>
        <v>0</v>
      </c>
      <c r="H20" s="277">
        <f>Заявки!B346</f>
        <v>0</v>
      </c>
      <c r="I20" s="8"/>
      <c r="J20" s="14"/>
      <c r="K20" s="8"/>
      <c r="L20" s="15"/>
    </row>
    <row r="21" spans="1:12" ht="15" customHeight="1">
      <c r="A21" s="7">
        <f>Заявки!A325</f>
        <v>0</v>
      </c>
      <c r="B21" s="277">
        <f>Заявки!B325</f>
        <v>0</v>
      </c>
      <c r="C21" s="8"/>
      <c r="D21" s="14"/>
      <c r="E21" s="8"/>
      <c r="F21" s="15"/>
      <c r="G21" s="7">
        <f>Заявки!A347</f>
        <v>0</v>
      </c>
      <c r="H21" s="277">
        <f>Заявки!B347</f>
        <v>0</v>
      </c>
      <c r="I21" s="8"/>
      <c r="J21" s="14"/>
      <c r="K21" s="8"/>
      <c r="L21" s="15"/>
    </row>
    <row r="22" spans="1:12" ht="15" customHeight="1">
      <c r="A22" s="7">
        <f>Заявки!A326</f>
        <v>0</v>
      </c>
      <c r="B22" s="277">
        <f>Заявки!B326</f>
        <v>0</v>
      </c>
      <c r="C22" s="8"/>
      <c r="D22" s="14"/>
      <c r="E22" s="8"/>
      <c r="F22" s="15"/>
      <c r="G22" s="7">
        <f>Заявки!A348</f>
        <v>0</v>
      </c>
      <c r="H22" s="277">
        <f>Заявки!B348</f>
        <v>0</v>
      </c>
      <c r="I22" s="8"/>
      <c r="J22" s="14"/>
      <c r="K22" s="8"/>
      <c r="L22" s="15"/>
    </row>
    <row r="23" spans="1:12" ht="15" customHeight="1">
      <c r="A23" s="7">
        <f>Заявки!A327</f>
        <v>0</v>
      </c>
      <c r="B23" s="277">
        <f>Заявки!B327</f>
        <v>0</v>
      </c>
      <c r="C23" s="8"/>
      <c r="D23" s="14"/>
      <c r="E23" s="8"/>
      <c r="F23" s="15"/>
      <c r="G23" s="7">
        <f>Заявки!A349</f>
        <v>0</v>
      </c>
      <c r="H23" s="277">
        <f>Заявки!B349</f>
        <v>0</v>
      </c>
      <c r="I23" s="8"/>
      <c r="J23" s="14"/>
      <c r="K23" s="8"/>
      <c r="L23" s="15"/>
    </row>
    <row r="24" spans="1:12" ht="15" customHeight="1">
      <c r="A24" s="7">
        <f>Заявки!A328</f>
        <v>0</v>
      </c>
      <c r="B24" s="277">
        <f>Заявки!B328</f>
        <v>0</v>
      </c>
      <c r="C24" s="8"/>
      <c r="D24" s="14"/>
      <c r="E24" s="8"/>
      <c r="F24" s="15"/>
      <c r="G24" s="7">
        <f>Заявки!A350</f>
        <v>0</v>
      </c>
      <c r="H24" s="277">
        <f>Заявки!B350</f>
        <v>0</v>
      </c>
      <c r="I24" s="8"/>
      <c r="J24" s="14"/>
      <c r="K24" s="8"/>
      <c r="L24" s="15"/>
    </row>
    <row r="25" spans="1:12" ht="15" customHeight="1">
      <c r="A25" s="7">
        <f>Заявки!A329</f>
        <v>0</v>
      </c>
      <c r="B25" s="277">
        <f>Заявки!B329</f>
        <v>0</v>
      </c>
      <c r="C25" s="8"/>
      <c r="D25" s="14"/>
      <c r="E25" s="8"/>
      <c r="F25" s="15"/>
      <c r="G25" s="7">
        <f>Заявки!A351</f>
        <v>0</v>
      </c>
      <c r="H25" s="277">
        <f>Заявки!B352</f>
        <v>0</v>
      </c>
      <c r="I25" s="8"/>
      <c r="J25" s="14"/>
      <c r="K25" s="8"/>
      <c r="L25" s="15"/>
    </row>
    <row r="26" spans="1:12" ht="15" customHeight="1">
      <c r="A26" s="7">
        <f>Заявки!A330</f>
        <v>0</v>
      </c>
      <c r="B26" s="277">
        <f>Заявки!B330</f>
        <v>0</v>
      </c>
      <c r="C26" s="8"/>
      <c r="D26" s="14"/>
      <c r="E26" s="8"/>
      <c r="F26" s="15"/>
      <c r="G26" s="7">
        <f>Заявки!A352</f>
        <v>0</v>
      </c>
      <c r="H26" s="277">
        <f>Заявки!B353</f>
        <v>0</v>
      </c>
      <c r="I26" s="8"/>
      <c r="J26" s="14"/>
      <c r="K26" s="8"/>
      <c r="L26" s="15"/>
    </row>
    <row r="27" spans="1:12" ht="15" customHeight="1">
      <c r="A27" s="7">
        <f>Заявки!A331</f>
        <v>0</v>
      </c>
      <c r="B27" s="277">
        <f>Заявки!B331</f>
        <v>0</v>
      </c>
      <c r="C27" s="8"/>
      <c r="D27" s="14"/>
      <c r="E27" s="8"/>
      <c r="F27" s="15"/>
      <c r="G27" s="7">
        <f>Заявки!A353</f>
        <v>0</v>
      </c>
      <c r="H27" s="277">
        <f>Заявки!B354</f>
        <v>0</v>
      </c>
      <c r="I27" s="8"/>
      <c r="J27" s="14"/>
      <c r="K27" s="8"/>
      <c r="L27" s="15"/>
    </row>
    <row r="28" spans="1:12" ht="15" customHeight="1">
      <c r="A28" s="7">
        <f>Заявки!A332</f>
        <v>0</v>
      </c>
      <c r="B28" s="277">
        <f>Заявки!B332</f>
        <v>0</v>
      </c>
      <c r="C28" s="8"/>
      <c r="D28" s="14"/>
      <c r="E28" s="8"/>
      <c r="F28" s="15"/>
      <c r="G28" s="7">
        <f>Заявки!A354</f>
        <v>0</v>
      </c>
      <c r="H28" s="277">
        <f>Заявки!B355</f>
        <v>0</v>
      </c>
      <c r="I28" s="8"/>
      <c r="J28" s="14"/>
      <c r="K28" s="8"/>
      <c r="L28" s="15"/>
    </row>
    <row r="29" spans="1:12" ht="15" customHeight="1">
      <c r="A29" s="7">
        <f>Заявки!A333</f>
        <v>0</v>
      </c>
      <c r="B29" s="277">
        <f>Заявки!B333</f>
        <v>0</v>
      </c>
      <c r="C29" s="8"/>
      <c r="D29" s="14"/>
      <c r="E29" s="8"/>
      <c r="F29" s="15"/>
      <c r="G29" s="7">
        <f>Заявки!A355</f>
        <v>0</v>
      </c>
      <c r="H29" s="277">
        <f>Заявки!B355</f>
        <v>0</v>
      </c>
      <c r="I29" s="8"/>
      <c r="J29" s="14"/>
      <c r="K29" s="8"/>
      <c r="L29" s="15"/>
    </row>
    <row r="30" spans="1:12" ht="15" customHeight="1">
      <c r="A30" s="7">
        <f>Заявки!A334</f>
        <v>0</v>
      </c>
      <c r="B30" s="277">
        <f>Заявки!B334</f>
        <v>0</v>
      </c>
      <c r="C30" s="8"/>
      <c r="D30" s="14"/>
      <c r="E30" s="8"/>
      <c r="F30" s="15"/>
      <c r="G30" s="7">
        <f>Заявки!A356</f>
        <v>0</v>
      </c>
      <c r="H30" s="277">
        <f>Заявки!B356</f>
        <v>0</v>
      </c>
      <c r="I30" s="8"/>
      <c r="J30" s="14"/>
      <c r="K30" s="8"/>
      <c r="L30" s="15"/>
    </row>
    <row r="31" spans="1:12" ht="15" customHeight="1">
      <c r="A31" s="7">
        <f>Заявки!A335</f>
        <v>0</v>
      </c>
      <c r="B31" s="277">
        <f>Заявки!B335</f>
        <v>0</v>
      </c>
      <c r="C31" s="8"/>
      <c r="D31" s="14"/>
      <c r="E31" s="8"/>
      <c r="F31" s="15"/>
      <c r="G31" s="7">
        <f>Заявки!A357</f>
        <v>0</v>
      </c>
      <c r="H31" s="277">
        <f>Заявки!B357</f>
        <v>0</v>
      </c>
      <c r="I31" s="8"/>
      <c r="J31" s="14"/>
      <c r="K31" s="8"/>
      <c r="L31" s="15"/>
    </row>
    <row r="32" spans="1:12" ht="15" customHeight="1">
      <c r="A32" s="290">
        <f>Заявки!A336</f>
        <v>0</v>
      </c>
      <c r="B32" s="287">
        <f>Заявки!B336</f>
        <v>0</v>
      </c>
      <c r="C32" s="288"/>
      <c r="D32" s="229">
        <v>3</v>
      </c>
      <c r="E32" s="8"/>
      <c r="F32" s="15"/>
      <c r="G32" s="7">
        <f>Заявки!A358</f>
        <v>0</v>
      </c>
      <c r="H32" s="277">
        <f>Заявки!B358</f>
        <v>0</v>
      </c>
      <c r="I32" s="8"/>
      <c r="J32" s="14"/>
      <c r="K32" s="8"/>
      <c r="L32" s="15"/>
    </row>
    <row r="33" spans="1:12" ht="15" customHeight="1">
      <c r="A33" s="7">
        <f>Заявки!A337</f>
        <v>0</v>
      </c>
      <c r="B33" s="277">
        <f>Заявки!B337</f>
        <v>0</v>
      </c>
      <c r="C33" s="8"/>
      <c r="D33" s="14"/>
      <c r="E33" s="8"/>
      <c r="F33" s="15"/>
      <c r="G33" s="7">
        <f>Заявки!A359</f>
        <v>0</v>
      </c>
      <c r="H33" s="277">
        <f>Заявки!B359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>
        <f>Заявки!A360</f>
        <v>0</v>
      </c>
      <c r="H34" s="277">
        <f>Заявки!B360</f>
        <v>0</v>
      </c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290"/>
      <c r="H35" s="287"/>
      <c r="I35" s="288"/>
      <c r="J35" s="229">
        <v>3</v>
      </c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3</v>
      </c>
      <c r="E45" s="303"/>
      <c r="F45" s="303"/>
      <c r="G45" s="303"/>
      <c r="H45" s="27"/>
      <c r="I45" s="304">
        <f>SUM(D14:D38)</f>
        <v>3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3</v>
      </c>
      <c r="E46" s="303"/>
      <c r="F46" s="306"/>
      <c r="G46" s="306"/>
      <c r="H46" s="28"/>
      <c r="I46" s="304">
        <f>SUM(J14:J38)</f>
        <v>3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6">
      <selection activeCell="O42" activeCellId="1" sqref="C3:C51 O42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415</v>
      </c>
      <c r="B7" s="322"/>
      <c r="C7" s="323" t="s">
        <v>416</v>
      </c>
      <c r="D7" s="323"/>
      <c r="E7" s="323"/>
      <c r="F7" s="323"/>
      <c r="G7" s="323"/>
      <c r="H7" s="323"/>
      <c r="I7" s="322" t="s">
        <v>374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Заявки!A270</f>
        <v>Нефтяник</v>
      </c>
      <c r="D11" s="335"/>
      <c r="E11" s="335"/>
      <c r="F11" s="335"/>
      <c r="G11" s="317" t="s">
        <v>358</v>
      </c>
      <c r="H11" s="317"/>
      <c r="I11" s="336" t="str">
        <f>Заявки!A186</f>
        <v>ДВГАФК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Заявки!A271</f>
        <v>0</v>
      </c>
      <c r="B14" s="277">
        <f>Заявки!B271</f>
        <v>0</v>
      </c>
      <c r="C14" s="9"/>
      <c r="D14" s="10"/>
      <c r="E14" s="9"/>
      <c r="F14" s="11"/>
      <c r="G14" s="7">
        <f>Заявки!A187</f>
        <v>0</v>
      </c>
      <c r="H14" s="277">
        <f>Заявки!B187</f>
        <v>0</v>
      </c>
      <c r="I14" s="9"/>
      <c r="J14" s="10"/>
      <c r="K14" s="9"/>
      <c r="L14" s="11"/>
    </row>
    <row r="15" spans="1:12" ht="15" customHeight="1">
      <c r="A15" s="7">
        <f>Заявки!A272</f>
        <v>0</v>
      </c>
      <c r="B15" s="277">
        <f>Заявки!B272</f>
        <v>0</v>
      </c>
      <c r="C15" s="8"/>
      <c r="D15" s="14"/>
      <c r="E15" s="8"/>
      <c r="F15" s="15"/>
      <c r="G15" s="7">
        <f>Заявки!A188</f>
        <v>0</v>
      </c>
      <c r="H15" s="277">
        <f>Заявки!B188</f>
        <v>0</v>
      </c>
      <c r="I15" s="8"/>
      <c r="J15" s="14">
        <v>2</v>
      </c>
      <c r="K15" s="8"/>
      <c r="L15" s="15"/>
    </row>
    <row r="16" spans="1:12" ht="15" customHeight="1">
      <c r="A16" s="7">
        <f>Заявки!A273</f>
        <v>0</v>
      </c>
      <c r="B16" s="277">
        <f>Заявки!B273</f>
        <v>0</v>
      </c>
      <c r="C16" s="8"/>
      <c r="D16" s="14"/>
      <c r="E16" s="8"/>
      <c r="F16" s="15"/>
      <c r="G16" s="7">
        <f>Заявки!A189</f>
        <v>0</v>
      </c>
      <c r="H16" s="277">
        <f>Заявки!B189</f>
        <v>0</v>
      </c>
      <c r="I16" s="8"/>
      <c r="J16" s="14"/>
      <c r="K16" s="8"/>
      <c r="L16" s="15"/>
    </row>
    <row r="17" spans="1:12" ht="15" customHeight="1">
      <c r="A17" s="7">
        <f>Заявки!A274</f>
        <v>0</v>
      </c>
      <c r="B17" s="277">
        <f>Заявки!B274</f>
        <v>0</v>
      </c>
      <c r="C17" s="8"/>
      <c r="D17" s="14"/>
      <c r="E17" s="8"/>
      <c r="F17" s="15"/>
      <c r="G17" s="7">
        <f>Заявки!A190</f>
        <v>0</v>
      </c>
      <c r="H17" s="277">
        <f>Заявки!B190</f>
        <v>0</v>
      </c>
      <c r="I17" s="8"/>
      <c r="J17" s="14"/>
      <c r="K17" s="8"/>
      <c r="L17" s="15"/>
    </row>
    <row r="18" spans="1:12" ht="15" customHeight="1">
      <c r="A18" s="7">
        <v>24</v>
      </c>
      <c r="B18" s="277">
        <f>Заявки!B275</f>
        <v>0</v>
      </c>
      <c r="C18" s="8"/>
      <c r="D18" s="14">
        <v>2</v>
      </c>
      <c r="E18" s="8"/>
      <c r="F18" s="15"/>
      <c r="G18" s="7">
        <f>Заявки!A191</f>
        <v>0</v>
      </c>
      <c r="H18" s="277">
        <f>Заявки!B191</f>
        <v>0</v>
      </c>
      <c r="I18" s="8"/>
      <c r="J18" s="14">
        <v>1</v>
      </c>
      <c r="K18" s="8"/>
      <c r="L18" s="15"/>
    </row>
    <row r="19" spans="1:12" ht="15" customHeight="1">
      <c r="A19" s="7">
        <f>Заявки!A276</f>
        <v>0</v>
      </c>
      <c r="B19" s="277">
        <f>Заявки!B276</f>
        <v>0</v>
      </c>
      <c r="C19" s="8"/>
      <c r="D19" s="14"/>
      <c r="E19" s="8"/>
      <c r="F19" s="15"/>
      <c r="G19" s="7">
        <f>Заявки!A192</f>
        <v>0</v>
      </c>
      <c r="H19" s="277">
        <f>Заявки!B192</f>
        <v>0</v>
      </c>
      <c r="I19" s="8"/>
      <c r="J19" s="14"/>
      <c r="K19" s="8"/>
      <c r="L19" s="15"/>
    </row>
    <row r="20" spans="1:12" ht="15" customHeight="1">
      <c r="A20" s="7">
        <f>Заявки!A277</f>
        <v>0</v>
      </c>
      <c r="B20" s="277">
        <f>Заявки!B277</f>
        <v>0</v>
      </c>
      <c r="C20" s="8"/>
      <c r="D20" s="14"/>
      <c r="E20" s="8"/>
      <c r="F20" s="15"/>
      <c r="G20" s="7">
        <f>Заявки!A193</f>
        <v>0</v>
      </c>
      <c r="H20" s="277">
        <f>Заявки!B193</f>
        <v>0</v>
      </c>
      <c r="I20" s="8"/>
      <c r="J20" s="14"/>
      <c r="K20" s="8"/>
      <c r="L20" s="15"/>
    </row>
    <row r="21" spans="1:12" ht="15" customHeight="1">
      <c r="A21" s="7">
        <f>Заявки!A278</f>
        <v>0</v>
      </c>
      <c r="B21" s="277">
        <f>Заявки!B278</f>
        <v>0</v>
      </c>
      <c r="C21" s="8"/>
      <c r="D21" s="14">
        <v>1</v>
      </c>
      <c r="E21" s="8"/>
      <c r="F21" s="15"/>
      <c r="G21" s="7">
        <f>Заявки!A194</f>
        <v>0</v>
      </c>
      <c r="H21" s="277">
        <f>Заявки!B194</f>
        <v>0</v>
      </c>
      <c r="I21" s="8"/>
      <c r="J21" s="14"/>
      <c r="K21" s="8"/>
      <c r="L21" s="15"/>
    </row>
    <row r="22" spans="1:12" ht="15" customHeight="1">
      <c r="A22" s="7">
        <f>Заявки!A279</f>
        <v>0</v>
      </c>
      <c r="B22" s="277">
        <f>Заявки!B279</f>
        <v>0</v>
      </c>
      <c r="C22" s="8"/>
      <c r="D22" s="14"/>
      <c r="E22" s="8"/>
      <c r="F22" s="15"/>
      <c r="G22" s="7">
        <f>Заявки!A195</f>
        <v>0</v>
      </c>
      <c r="H22" s="277">
        <f>Заявки!B195</f>
        <v>0</v>
      </c>
      <c r="I22" s="8"/>
      <c r="J22" s="14"/>
      <c r="K22" s="8"/>
      <c r="L22" s="15"/>
    </row>
    <row r="23" spans="1:12" ht="15" customHeight="1">
      <c r="A23" s="7">
        <f>Заявки!A280</f>
        <v>0</v>
      </c>
      <c r="B23" s="277">
        <f>Заявки!B280</f>
        <v>0</v>
      </c>
      <c r="C23" s="8"/>
      <c r="D23" s="14">
        <v>1</v>
      </c>
      <c r="E23" s="8"/>
      <c r="F23" s="15"/>
      <c r="G23" s="7">
        <f>Заявки!A196</f>
        <v>0</v>
      </c>
      <c r="H23" s="277">
        <f>Заявки!B196</f>
        <v>0</v>
      </c>
      <c r="I23" s="8"/>
      <c r="J23" s="14"/>
      <c r="K23" s="8"/>
      <c r="L23" s="15"/>
    </row>
    <row r="24" spans="1:12" ht="15" customHeight="1">
      <c r="A24" s="7">
        <f>Заявки!A281</f>
        <v>0</v>
      </c>
      <c r="B24" s="277">
        <f>Заявки!B281</f>
        <v>0</v>
      </c>
      <c r="C24" s="8"/>
      <c r="D24" s="14"/>
      <c r="E24" s="8"/>
      <c r="F24" s="15"/>
      <c r="G24" s="7">
        <f>Заявки!A197</f>
        <v>0</v>
      </c>
      <c r="H24" s="277">
        <f>Заявки!B197</f>
        <v>0</v>
      </c>
      <c r="I24" s="8"/>
      <c r="J24" s="14"/>
      <c r="K24" s="8"/>
      <c r="L24" s="15"/>
    </row>
    <row r="25" spans="1:12" ht="15" customHeight="1">
      <c r="A25" s="7">
        <f>Заявки!A282</f>
        <v>0</v>
      </c>
      <c r="B25" s="277">
        <f>Заявки!B282</f>
        <v>0</v>
      </c>
      <c r="C25" s="8"/>
      <c r="D25" s="14"/>
      <c r="E25" s="8"/>
      <c r="F25" s="15"/>
      <c r="G25" s="7">
        <f>Заявки!A198</f>
        <v>0</v>
      </c>
      <c r="H25" s="277">
        <f>Заявки!B198</f>
        <v>0</v>
      </c>
      <c r="I25" s="8"/>
      <c r="J25" s="14"/>
      <c r="K25" s="8"/>
      <c r="L25" s="15"/>
    </row>
    <row r="26" spans="1:12" ht="15" customHeight="1">
      <c r="A26" s="7">
        <v>30</v>
      </c>
      <c r="B26" s="277">
        <f>Заявки!B283</f>
        <v>0</v>
      </c>
      <c r="C26" s="8"/>
      <c r="D26" s="14">
        <v>2</v>
      </c>
      <c r="E26" s="8"/>
      <c r="F26" s="15"/>
      <c r="G26" s="7">
        <f>Заявки!A199</f>
        <v>0</v>
      </c>
      <c r="H26" s="277">
        <f>Заявки!B199</f>
        <v>0</v>
      </c>
      <c r="I26" s="8"/>
      <c r="J26" s="14"/>
      <c r="K26" s="8"/>
      <c r="L26" s="15"/>
    </row>
    <row r="27" spans="1:12" ht="15" customHeight="1">
      <c r="A27" s="7">
        <f>Заявки!A284</f>
        <v>0</v>
      </c>
      <c r="B27" s="277">
        <f>Заявки!B284</f>
        <v>0</v>
      </c>
      <c r="C27" s="8"/>
      <c r="D27" s="14"/>
      <c r="E27" s="8"/>
      <c r="F27" s="15"/>
      <c r="G27" s="7">
        <f>Заявки!A200</f>
        <v>0</v>
      </c>
      <c r="H27" s="277">
        <f>Заявки!B200</f>
        <v>0</v>
      </c>
      <c r="I27" s="8"/>
      <c r="J27" s="14"/>
      <c r="K27" s="8"/>
      <c r="L27" s="15"/>
    </row>
    <row r="28" spans="1:12" ht="15" customHeight="1">
      <c r="A28" s="7">
        <f>Заявки!A285</f>
        <v>0</v>
      </c>
      <c r="B28" s="277">
        <f>Заявки!B285</f>
        <v>0</v>
      </c>
      <c r="C28" s="8"/>
      <c r="D28" s="14"/>
      <c r="E28" s="8"/>
      <c r="F28" s="15"/>
      <c r="G28" s="7">
        <f>Заявки!A201</f>
        <v>0</v>
      </c>
      <c r="H28" s="277">
        <f>Заявки!B201</f>
        <v>0</v>
      </c>
      <c r="I28" s="8"/>
      <c r="J28" s="14"/>
      <c r="K28" s="8"/>
      <c r="L28" s="15"/>
    </row>
    <row r="29" spans="1:12" ht="15" customHeight="1">
      <c r="A29" s="7">
        <f>Заявки!A286</f>
        <v>0</v>
      </c>
      <c r="B29" s="277">
        <f>Заявки!B286</f>
        <v>0</v>
      </c>
      <c r="C29" s="8"/>
      <c r="D29" s="14"/>
      <c r="E29" s="8"/>
      <c r="F29" s="15"/>
      <c r="G29" s="7">
        <f>Заявки!A202</f>
        <v>0</v>
      </c>
      <c r="H29" s="277">
        <f>Заявки!B202</f>
        <v>0</v>
      </c>
      <c r="I29" s="8"/>
      <c r="J29" s="14"/>
      <c r="K29" s="8"/>
      <c r="L29" s="15"/>
    </row>
    <row r="30" spans="1:12" ht="15" customHeight="1">
      <c r="A30" s="7">
        <f>Заявки!A287</f>
        <v>0</v>
      </c>
      <c r="B30" s="277">
        <f>Заявки!B287</f>
        <v>0</v>
      </c>
      <c r="C30" s="8"/>
      <c r="D30" s="14"/>
      <c r="E30" s="8"/>
      <c r="F30" s="15"/>
      <c r="G30" s="7">
        <f>Заявки!A203</f>
        <v>0</v>
      </c>
      <c r="H30" s="277">
        <f>Заявки!B203</f>
        <v>0</v>
      </c>
      <c r="I30" s="8"/>
      <c r="J30" s="14"/>
      <c r="K30" s="8"/>
      <c r="L30" s="15"/>
    </row>
    <row r="31" spans="1:12" ht="15" customHeight="1">
      <c r="A31" s="7">
        <f>Заявки!A288</f>
        <v>0</v>
      </c>
      <c r="B31" s="277">
        <f>Заявки!B288</f>
        <v>0</v>
      </c>
      <c r="C31" s="8"/>
      <c r="D31" s="14"/>
      <c r="E31" s="8"/>
      <c r="F31" s="15"/>
      <c r="G31" s="7">
        <f>Заявки!A204</f>
        <v>0</v>
      </c>
      <c r="H31" s="277">
        <f>Заявки!B204</f>
        <v>0</v>
      </c>
      <c r="I31" s="8"/>
      <c r="J31" s="14"/>
      <c r="K31" s="8"/>
      <c r="L31" s="15"/>
    </row>
    <row r="32" spans="1:12" ht="15" customHeight="1">
      <c r="A32" s="7">
        <f>Заявки!A289</f>
        <v>0</v>
      </c>
      <c r="B32" s="277">
        <f>Заявки!B289</f>
        <v>0</v>
      </c>
      <c r="C32" s="8"/>
      <c r="D32" s="14"/>
      <c r="E32" s="8"/>
      <c r="F32" s="15"/>
      <c r="G32" s="7">
        <f>Заявки!A205</f>
        <v>0</v>
      </c>
      <c r="H32" s="277">
        <f>Заявки!B205</f>
        <v>0</v>
      </c>
      <c r="I32" s="8"/>
      <c r="J32" s="14"/>
      <c r="K32" s="8"/>
      <c r="L32" s="15"/>
    </row>
    <row r="33" spans="1:12" ht="15" customHeight="1">
      <c r="A33" s="7">
        <f>Заявки!A290</f>
        <v>0</v>
      </c>
      <c r="B33" s="277">
        <f>Заявки!B290</f>
        <v>0</v>
      </c>
      <c r="C33" s="8"/>
      <c r="D33" s="14"/>
      <c r="E33" s="8"/>
      <c r="F33" s="15"/>
      <c r="G33" s="7">
        <f>Заявки!A206</f>
        <v>0</v>
      </c>
      <c r="H33" s="277">
        <f>Заявки!B206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6</v>
      </c>
      <c r="E45" s="303"/>
      <c r="F45" s="303"/>
      <c r="G45" s="303"/>
      <c r="H45" s="27"/>
      <c r="I45" s="304">
        <f>SUM(D14:D38)</f>
        <v>6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3</v>
      </c>
      <c r="E46" s="303"/>
      <c r="F46" s="306"/>
      <c r="G46" s="306"/>
      <c r="H46" s="28"/>
      <c r="I46" s="304">
        <f>SUM(J14:J38)</f>
        <v>3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0">
      <selection activeCell="A39" activeCellId="1" sqref="C3:C51 A39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37" t="s">
        <v>417</v>
      </c>
      <c r="B7" s="337"/>
      <c r="C7" s="323" t="s">
        <v>418</v>
      </c>
      <c r="D7" s="323"/>
      <c r="E7" s="323"/>
      <c r="F7" s="323"/>
      <c r="G7" s="323"/>
      <c r="H7" s="323"/>
      <c r="I7" s="337" t="s">
        <v>419</v>
      </c>
      <c r="J7" s="337"/>
      <c r="K7" s="337"/>
      <c r="L7" s="337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387</v>
      </c>
      <c r="B9" s="314"/>
      <c r="C9" s="314"/>
      <c r="D9" s="314"/>
      <c r="E9" s="314"/>
      <c r="F9" s="314"/>
      <c r="G9" s="315" t="s">
        <v>420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Заявки!A296</f>
        <v>Вымпел</v>
      </c>
      <c r="D11" s="335"/>
      <c r="E11" s="335"/>
      <c r="F11" s="335"/>
      <c r="G11" s="317" t="s">
        <v>358</v>
      </c>
      <c r="H11" s="317"/>
      <c r="I11" s="336" t="str">
        <f>Заявки!A249</f>
        <v>ДЗЧРХ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Заявки!A297</f>
        <v>0</v>
      </c>
      <c r="B14" s="277">
        <f>Заявки!B297</f>
        <v>0</v>
      </c>
      <c r="C14" s="9"/>
      <c r="D14" s="10"/>
      <c r="E14" s="9"/>
      <c r="F14" s="298">
        <v>6</v>
      </c>
      <c r="G14" s="7">
        <f>Заявки!A250</f>
        <v>0</v>
      </c>
      <c r="H14" s="278">
        <f>Заявки!B250</f>
        <v>0</v>
      </c>
      <c r="I14" s="9"/>
      <c r="J14" s="10"/>
      <c r="K14" s="9"/>
      <c r="L14" s="298"/>
    </row>
    <row r="15" spans="1:12" ht="15" customHeight="1">
      <c r="A15" s="7">
        <f>Заявки!A298</f>
        <v>0</v>
      </c>
      <c r="B15" s="277">
        <f>Заявки!B298</f>
        <v>0</v>
      </c>
      <c r="C15" s="8"/>
      <c r="D15" s="14"/>
      <c r="E15" s="8"/>
      <c r="F15" s="299"/>
      <c r="G15" s="7">
        <f>Заявки!A251</f>
        <v>0</v>
      </c>
      <c r="H15" s="277">
        <f>Заявки!B251</f>
        <v>0</v>
      </c>
      <c r="I15" s="8"/>
      <c r="J15" s="14"/>
      <c r="K15" s="8"/>
      <c r="L15" s="299"/>
    </row>
    <row r="16" spans="1:12" ht="15" customHeight="1">
      <c r="A16" s="7">
        <f>Заявки!A299</f>
        <v>0</v>
      </c>
      <c r="B16" s="277">
        <f>Заявки!B299</f>
        <v>0</v>
      </c>
      <c r="C16" s="8"/>
      <c r="D16" s="14"/>
      <c r="E16" s="8"/>
      <c r="F16" s="299"/>
      <c r="G16" s="7">
        <f>Заявки!A252</f>
        <v>0</v>
      </c>
      <c r="H16" s="277">
        <f>Заявки!B252</f>
        <v>0</v>
      </c>
      <c r="I16" s="8"/>
      <c r="J16" s="14"/>
      <c r="K16" s="8"/>
      <c r="L16" s="299"/>
    </row>
    <row r="17" spans="1:12" ht="15" customHeight="1">
      <c r="A17" s="7">
        <f>Заявки!A300</f>
        <v>0</v>
      </c>
      <c r="B17" s="277">
        <f>Заявки!B300</f>
        <v>0</v>
      </c>
      <c r="C17" s="8"/>
      <c r="D17" s="14"/>
      <c r="E17" s="8"/>
      <c r="F17" s="299"/>
      <c r="G17" s="7">
        <f>Заявки!A253</f>
        <v>0</v>
      </c>
      <c r="H17" s="276">
        <f>Заявки!B253</f>
        <v>0</v>
      </c>
      <c r="I17" s="8"/>
      <c r="J17" s="14"/>
      <c r="K17" s="8"/>
      <c r="L17" s="299"/>
    </row>
    <row r="18" spans="1:12" ht="15" customHeight="1">
      <c r="A18" s="7">
        <f>Заявки!A301</f>
        <v>0</v>
      </c>
      <c r="B18" s="277">
        <f>Заявки!B301</f>
        <v>0</v>
      </c>
      <c r="C18" s="8"/>
      <c r="D18" s="14"/>
      <c r="E18" s="8"/>
      <c r="F18" s="299"/>
      <c r="G18" s="7"/>
      <c r="H18" s="277">
        <f>Заявки!B254</f>
        <v>0</v>
      </c>
      <c r="I18" s="8"/>
      <c r="J18" s="14"/>
      <c r="K18" s="8"/>
      <c r="L18" s="299"/>
    </row>
    <row r="19" spans="1:12" ht="15" customHeight="1">
      <c r="A19" s="7">
        <f>Заявки!A302</f>
        <v>0</v>
      </c>
      <c r="B19" s="277">
        <f>Заявки!B302</f>
        <v>0</v>
      </c>
      <c r="C19" s="8"/>
      <c r="D19" s="14">
        <v>1</v>
      </c>
      <c r="E19" s="8"/>
      <c r="F19" s="299"/>
      <c r="G19" s="7">
        <f>Заявки!A255</f>
        <v>0</v>
      </c>
      <c r="H19" s="278">
        <f>Заявки!B255</f>
        <v>0</v>
      </c>
      <c r="I19" s="8"/>
      <c r="J19" s="14"/>
      <c r="K19" s="8"/>
      <c r="L19" s="299"/>
    </row>
    <row r="20" spans="1:12" ht="15" customHeight="1">
      <c r="A20" s="7">
        <f>Заявки!A303</f>
        <v>0</v>
      </c>
      <c r="B20" s="277">
        <f>Заявки!B303</f>
        <v>0</v>
      </c>
      <c r="C20" s="8"/>
      <c r="D20" s="14"/>
      <c r="E20" s="8"/>
      <c r="F20" s="299"/>
      <c r="G20" s="7"/>
      <c r="H20" s="277">
        <f>Заявки!B256</f>
        <v>0</v>
      </c>
      <c r="I20" s="8"/>
      <c r="J20" s="14"/>
      <c r="K20" s="8"/>
      <c r="L20" s="299"/>
    </row>
    <row r="21" spans="1:12" ht="15" customHeight="1">
      <c r="A21" s="7">
        <f>Заявки!A304</f>
        <v>0</v>
      </c>
      <c r="B21" s="277">
        <f>Заявки!B304</f>
        <v>0</v>
      </c>
      <c r="C21" s="8"/>
      <c r="D21" s="14"/>
      <c r="E21" s="8"/>
      <c r="F21" s="299"/>
      <c r="G21" s="7">
        <f>Заявки!A257</f>
        <v>0</v>
      </c>
      <c r="H21" s="278">
        <f>Заявки!B257</f>
        <v>0</v>
      </c>
      <c r="I21" s="8"/>
      <c r="J21" s="14"/>
      <c r="K21" s="8"/>
      <c r="L21" s="299"/>
    </row>
    <row r="22" spans="1:12" ht="15" customHeight="1">
      <c r="A22" s="7">
        <f>Заявки!A305</f>
        <v>0</v>
      </c>
      <c r="B22" s="277">
        <f>Заявки!B305</f>
        <v>0</v>
      </c>
      <c r="C22" s="8"/>
      <c r="D22" s="14"/>
      <c r="E22" s="8"/>
      <c r="F22" s="299"/>
      <c r="G22" s="7">
        <f>Заявки!A258</f>
        <v>0</v>
      </c>
      <c r="H22" s="278">
        <f>Заявки!B258</f>
        <v>0</v>
      </c>
      <c r="I22" s="8"/>
      <c r="J22" s="14">
        <v>1</v>
      </c>
      <c r="K22" s="8"/>
      <c r="L22" s="299"/>
    </row>
    <row r="23" spans="1:12" ht="15" customHeight="1">
      <c r="A23" s="7">
        <f>Заявки!A306</f>
        <v>0</v>
      </c>
      <c r="B23" s="277">
        <f>Заявки!B306</f>
        <v>0</v>
      </c>
      <c r="C23" s="8"/>
      <c r="D23" s="14"/>
      <c r="E23" s="8"/>
      <c r="F23" s="299"/>
      <c r="G23" s="7">
        <f>Заявки!A259</f>
        <v>0</v>
      </c>
      <c r="H23" s="278">
        <f>Заявки!B259</f>
        <v>0</v>
      </c>
      <c r="I23" s="8"/>
      <c r="J23" s="14"/>
      <c r="K23" s="8"/>
      <c r="L23" s="299">
        <v>6</v>
      </c>
    </row>
    <row r="24" spans="1:12" ht="15" customHeight="1">
      <c r="A24" s="7">
        <f>Заявки!A307</f>
        <v>0</v>
      </c>
      <c r="B24" s="277">
        <f>Заявки!B307</f>
        <v>0</v>
      </c>
      <c r="C24" s="8"/>
      <c r="D24" s="14"/>
      <c r="E24" s="8"/>
      <c r="F24" s="299"/>
      <c r="G24" s="7"/>
      <c r="H24" s="276">
        <f>Заявки!B260</f>
        <v>0</v>
      </c>
      <c r="I24" s="8"/>
      <c r="J24" s="14"/>
      <c r="K24" s="8"/>
      <c r="L24" s="299"/>
    </row>
    <row r="25" spans="1:12" ht="15" customHeight="1">
      <c r="A25" s="7">
        <f>Заявки!A308</f>
        <v>0</v>
      </c>
      <c r="B25" s="277">
        <f>Заявки!B308</f>
        <v>0</v>
      </c>
      <c r="C25" s="8"/>
      <c r="D25" s="14">
        <v>2</v>
      </c>
      <c r="E25" s="8"/>
      <c r="F25" s="299"/>
      <c r="G25" s="7">
        <f>Заявки!A261</f>
        <v>0</v>
      </c>
      <c r="H25" s="276">
        <f>Заявки!B261</f>
        <v>0</v>
      </c>
      <c r="I25" s="8"/>
      <c r="J25" s="14"/>
      <c r="K25" s="8"/>
      <c r="L25" s="299"/>
    </row>
    <row r="26" spans="1:12" ht="15" customHeight="1">
      <c r="A26" s="7">
        <f>Заявки!A309</f>
        <v>0</v>
      </c>
      <c r="B26" s="277">
        <f>Заявки!B309</f>
        <v>0</v>
      </c>
      <c r="C26" s="8"/>
      <c r="D26" s="14"/>
      <c r="E26" s="8"/>
      <c r="F26" s="299">
        <v>12</v>
      </c>
      <c r="G26" s="7">
        <f>Заявки!A262</f>
        <v>0</v>
      </c>
      <c r="H26" s="277">
        <f>Заявки!B262</f>
        <v>0</v>
      </c>
      <c r="I26" s="8"/>
      <c r="J26" s="14"/>
      <c r="K26" s="8"/>
      <c r="L26" s="299"/>
    </row>
    <row r="27" spans="1:12" ht="15" customHeight="1">
      <c r="A27" s="7">
        <f>Заявки!A310</f>
        <v>0</v>
      </c>
      <c r="B27" s="277">
        <f>Заявки!B310</f>
        <v>0</v>
      </c>
      <c r="C27" s="8"/>
      <c r="D27" s="14">
        <v>1</v>
      </c>
      <c r="E27" s="8"/>
      <c r="F27" s="299"/>
      <c r="G27" s="7">
        <f>Заявки!A263</f>
        <v>0</v>
      </c>
      <c r="H27" s="277">
        <f>Заявки!B263</f>
        <v>0</v>
      </c>
      <c r="I27" s="8"/>
      <c r="J27" s="14"/>
      <c r="K27" s="8"/>
      <c r="L27" s="299"/>
    </row>
    <row r="28" spans="1:12" ht="15" customHeight="1">
      <c r="A28" s="7">
        <f>Заявки!A311</f>
        <v>0</v>
      </c>
      <c r="B28" s="277">
        <f>Заявки!B311</f>
        <v>0</v>
      </c>
      <c r="C28" s="8"/>
      <c r="D28" s="14"/>
      <c r="E28" s="8"/>
      <c r="F28" s="299"/>
      <c r="G28" s="7"/>
      <c r="H28" s="277">
        <f>Заявки!B264</f>
        <v>0</v>
      </c>
      <c r="I28" s="8"/>
      <c r="J28" s="14">
        <v>1</v>
      </c>
      <c r="K28" s="8"/>
      <c r="L28" s="299"/>
    </row>
    <row r="29" spans="1:12" ht="15" customHeight="1">
      <c r="A29" s="7"/>
      <c r="B29" s="277"/>
      <c r="C29" s="8"/>
      <c r="D29" s="14"/>
      <c r="E29" s="8"/>
      <c r="F29" s="299"/>
      <c r="G29" s="7">
        <f>Заявки!A265</f>
        <v>0</v>
      </c>
      <c r="H29" s="278">
        <f>Заявки!B265</f>
        <v>0</v>
      </c>
      <c r="I29" s="8"/>
      <c r="J29" s="14"/>
      <c r="K29" s="8"/>
      <c r="L29" s="299"/>
    </row>
    <row r="30" spans="1:12" ht="15" customHeight="1">
      <c r="A30" s="7"/>
      <c r="B30" s="277"/>
      <c r="C30" s="8"/>
      <c r="D30" s="14"/>
      <c r="E30" s="8"/>
      <c r="F30" s="299"/>
      <c r="G30" s="7"/>
      <c r="H30" s="276">
        <f>Заявки!B266</f>
        <v>0</v>
      </c>
      <c r="I30" s="8"/>
      <c r="J30" s="14"/>
      <c r="K30" s="8"/>
      <c r="L30" s="299"/>
    </row>
    <row r="31" spans="1:12" ht="15" customHeight="1">
      <c r="A31" s="7"/>
      <c r="B31" s="277"/>
      <c r="C31" s="8"/>
      <c r="D31" s="14"/>
      <c r="E31" s="8"/>
      <c r="F31" s="299"/>
      <c r="G31" s="7">
        <f>Заявки!A267</f>
        <v>0</v>
      </c>
      <c r="H31" s="277">
        <f>Заявки!B267</f>
        <v>0</v>
      </c>
      <c r="I31" s="8"/>
      <c r="J31" s="14"/>
      <c r="K31" s="8"/>
      <c r="L31" s="299"/>
    </row>
    <row r="32" spans="1:12" ht="15" customHeight="1">
      <c r="A32" s="7"/>
      <c r="B32" s="277"/>
      <c r="C32" s="8"/>
      <c r="D32" s="14"/>
      <c r="E32" s="8"/>
      <c r="F32" s="299"/>
      <c r="G32" s="7">
        <f>Заявки!A268</f>
        <v>0</v>
      </c>
      <c r="H32" s="277">
        <f>Заявки!B268</f>
        <v>0</v>
      </c>
      <c r="I32" s="8"/>
      <c r="J32" s="14"/>
      <c r="K32" s="8"/>
      <c r="L32" s="299"/>
    </row>
    <row r="33" spans="1:12" ht="15" customHeight="1">
      <c r="A33" s="7"/>
      <c r="B33" s="277"/>
      <c r="C33" s="8"/>
      <c r="D33" s="14"/>
      <c r="E33" s="8"/>
      <c r="F33" s="299"/>
      <c r="G33" s="7"/>
      <c r="H33" s="277">
        <f>Заявки!B269</f>
        <v>0</v>
      </c>
      <c r="I33" s="8"/>
      <c r="J33" s="14"/>
      <c r="K33" s="8"/>
      <c r="L33" s="299"/>
    </row>
    <row r="34" spans="1:12" ht="15" customHeight="1">
      <c r="A34" s="7"/>
      <c r="B34" s="277"/>
      <c r="C34" s="8"/>
      <c r="D34" s="14"/>
      <c r="E34" s="8"/>
      <c r="F34" s="299"/>
      <c r="G34" s="7"/>
      <c r="H34" s="277"/>
      <c r="I34" s="8"/>
      <c r="J34" s="14"/>
      <c r="K34" s="8"/>
      <c r="L34" s="299"/>
    </row>
    <row r="35" spans="1:12" ht="15" customHeight="1">
      <c r="A35" s="7"/>
      <c r="B35" s="277"/>
      <c r="C35" s="8"/>
      <c r="D35" s="14"/>
      <c r="E35" s="8"/>
      <c r="F35" s="299"/>
      <c r="G35" s="7"/>
      <c r="H35" s="277"/>
      <c r="I35" s="8"/>
      <c r="J35" s="14"/>
      <c r="K35" s="8"/>
      <c r="L35" s="299"/>
    </row>
    <row r="36" spans="1:12" ht="15" customHeight="1">
      <c r="A36" s="7"/>
      <c r="B36" s="277"/>
      <c r="C36" s="8"/>
      <c r="D36" s="14"/>
      <c r="E36" s="8"/>
      <c r="F36" s="299"/>
      <c r="G36" s="7"/>
      <c r="H36" s="277"/>
      <c r="I36" s="8"/>
      <c r="J36" s="14"/>
      <c r="K36" s="8"/>
      <c r="L36" s="299"/>
    </row>
    <row r="37" spans="1:12" ht="15" customHeight="1">
      <c r="A37" s="7"/>
      <c r="B37" s="277"/>
      <c r="C37" s="8"/>
      <c r="D37" s="14"/>
      <c r="E37" s="8"/>
      <c r="F37" s="299"/>
      <c r="G37" s="7"/>
      <c r="H37" s="277"/>
      <c r="I37" s="8"/>
      <c r="J37" s="14"/>
      <c r="K37" s="8"/>
      <c r="L37" s="299"/>
    </row>
    <row r="38" spans="1:12" ht="15" customHeight="1">
      <c r="A38" s="7"/>
      <c r="B38" s="277"/>
      <c r="C38" s="4"/>
      <c r="D38" s="18"/>
      <c r="E38" s="4"/>
      <c r="F38" s="6"/>
      <c r="G38" s="7"/>
      <c r="H38" s="277"/>
      <c r="I38" s="4"/>
      <c r="J38" s="18"/>
      <c r="K38" s="4"/>
      <c r="L38" s="6"/>
    </row>
    <row r="39" spans="1:12" ht="12.75">
      <c r="A39" s="20"/>
      <c r="B39" s="21" t="s">
        <v>16</v>
      </c>
      <c r="C39" s="334">
        <f>SUM(F14:F38)</f>
        <v>18</v>
      </c>
      <c r="D39" s="334"/>
      <c r="E39" s="334"/>
      <c r="F39" s="334"/>
      <c r="G39" s="20"/>
      <c r="H39" s="21" t="s">
        <v>17</v>
      </c>
      <c r="I39" s="334">
        <f>SUM(L14:L38)</f>
        <v>6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2</v>
      </c>
      <c r="D45" s="303">
        <f>I45-C45</f>
        <v>2</v>
      </c>
      <c r="E45" s="303"/>
      <c r="F45" s="303"/>
      <c r="G45" s="303"/>
      <c r="H45" s="27"/>
      <c r="I45" s="304">
        <f>SUM(D14:D38)</f>
        <v>4</v>
      </c>
      <c r="J45" s="304"/>
      <c r="K45" s="304"/>
      <c r="L45" s="304"/>
    </row>
    <row r="46" spans="1:12" ht="15.75">
      <c r="A46" s="305" t="s">
        <v>27</v>
      </c>
      <c r="B46" s="305"/>
      <c r="C46" s="28">
        <v>0</v>
      </c>
      <c r="D46" s="303">
        <f>I46-C46</f>
        <v>2</v>
      </c>
      <c r="E46" s="303"/>
      <c r="F46" s="306"/>
      <c r="G46" s="306"/>
      <c r="H46" s="28"/>
      <c r="I46" s="304">
        <f>SUM(J14:J38)</f>
        <v>2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3">
      <selection activeCell="O27" activeCellId="1" sqref="C3:C51 O27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421</v>
      </c>
      <c r="B7" s="322"/>
      <c r="C7" s="323" t="s">
        <v>422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Заявки!A186</f>
        <v>ДВГАФК</v>
      </c>
      <c r="D11" s="335"/>
      <c r="E11" s="335"/>
      <c r="F11" s="335"/>
      <c r="G11" s="317" t="s">
        <v>358</v>
      </c>
      <c r="H11" s="317"/>
      <c r="I11" s="336" t="str">
        <f>Заявки!A296</f>
        <v>Вымпел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Заявки!A187</f>
        <v>0</v>
      </c>
      <c r="B14" s="277">
        <f>Заявки!B187</f>
        <v>0</v>
      </c>
      <c r="C14" s="9"/>
      <c r="D14" s="10"/>
      <c r="E14" s="9"/>
      <c r="F14" s="11"/>
      <c r="G14" s="7">
        <f>Заявки!A297</f>
        <v>0</v>
      </c>
      <c r="H14" s="277">
        <f>Заявки!B297</f>
        <v>0</v>
      </c>
      <c r="I14" s="9"/>
      <c r="J14" s="10">
        <v>3</v>
      </c>
      <c r="K14" s="9"/>
      <c r="L14" s="11"/>
    </row>
    <row r="15" spans="1:12" ht="15" customHeight="1">
      <c r="A15" s="7">
        <f>Заявки!A188</f>
        <v>0</v>
      </c>
      <c r="B15" s="277">
        <f>Заявки!B188</f>
        <v>0</v>
      </c>
      <c r="C15" s="8"/>
      <c r="D15" s="14">
        <v>5</v>
      </c>
      <c r="E15" s="8"/>
      <c r="F15" s="15"/>
      <c r="G15" s="7">
        <f>Заявки!A298</f>
        <v>0</v>
      </c>
      <c r="H15" s="277">
        <f>Заявки!B298</f>
        <v>0</v>
      </c>
      <c r="I15" s="8"/>
      <c r="J15" s="14"/>
      <c r="K15" s="8"/>
      <c r="L15" s="15"/>
    </row>
    <row r="16" spans="1:12" ht="15" customHeight="1">
      <c r="A16" s="7">
        <f>Заявки!A189</f>
        <v>0</v>
      </c>
      <c r="B16" s="277">
        <f>Заявки!B189</f>
        <v>0</v>
      </c>
      <c r="C16" s="8"/>
      <c r="D16" s="14">
        <v>1</v>
      </c>
      <c r="E16" s="8"/>
      <c r="F16" s="15"/>
      <c r="G16" s="7">
        <f>Заявки!A299</f>
        <v>0</v>
      </c>
      <c r="H16" s="277">
        <f>Заявки!B299</f>
        <v>0</v>
      </c>
      <c r="I16" s="8"/>
      <c r="J16" s="14"/>
      <c r="K16" s="8"/>
      <c r="L16" s="15"/>
    </row>
    <row r="17" spans="1:12" ht="15" customHeight="1">
      <c r="A17" s="7">
        <f>Заявки!A190</f>
        <v>0</v>
      </c>
      <c r="B17" s="277">
        <f>Заявки!B190</f>
        <v>0</v>
      </c>
      <c r="C17" s="8"/>
      <c r="D17" s="14"/>
      <c r="E17" s="8"/>
      <c r="F17" s="15"/>
      <c r="G17" s="7">
        <f>Заявки!A300</f>
        <v>0</v>
      </c>
      <c r="H17" s="277">
        <f>Заявки!B300</f>
        <v>0</v>
      </c>
      <c r="I17" s="8"/>
      <c r="J17" s="14"/>
      <c r="K17" s="8"/>
      <c r="L17" s="15"/>
    </row>
    <row r="18" spans="1:12" ht="15" customHeight="1">
      <c r="A18" s="7">
        <f>Заявки!A191</f>
        <v>0</v>
      </c>
      <c r="B18" s="277">
        <f>Заявки!B191</f>
        <v>0</v>
      </c>
      <c r="C18" s="8"/>
      <c r="D18" s="14"/>
      <c r="E18" s="8"/>
      <c r="F18" s="15"/>
      <c r="G18" s="7">
        <f>Заявки!A301</f>
        <v>0</v>
      </c>
      <c r="H18" s="277">
        <f>Заявки!B301</f>
        <v>0</v>
      </c>
      <c r="I18" s="8"/>
      <c r="J18" s="14"/>
      <c r="K18" s="8"/>
      <c r="L18" s="15"/>
    </row>
    <row r="19" spans="1:12" ht="15" customHeight="1">
      <c r="A19" s="7">
        <f>Заявки!A192</f>
        <v>0</v>
      </c>
      <c r="B19" s="277">
        <f>Заявки!B192</f>
        <v>0</v>
      </c>
      <c r="C19" s="8"/>
      <c r="D19" s="14"/>
      <c r="E19" s="8"/>
      <c r="F19" s="15"/>
      <c r="G19" s="7">
        <f>Заявки!A302</f>
        <v>0</v>
      </c>
      <c r="H19" s="277">
        <f>Заявки!B302</f>
        <v>0</v>
      </c>
      <c r="I19" s="8"/>
      <c r="J19" s="14">
        <v>4</v>
      </c>
      <c r="K19" s="8"/>
      <c r="L19" s="15"/>
    </row>
    <row r="20" spans="1:12" ht="15" customHeight="1">
      <c r="A20" s="7">
        <f>Заявки!A193</f>
        <v>0</v>
      </c>
      <c r="B20" s="277">
        <f>Заявки!B193</f>
        <v>0</v>
      </c>
      <c r="C20" s="8"/>
      <c r="D20" s="14"/>
      <c r="E20" s="8"/>
      <c r="F20" s="15"/>
      <c r="G20" s="7">
        <f>Заявки!A303</f>
        <v>0</v>
      </c>
      <c r="H20" s="277">
        <f>Заявки!B303</f>
        <v>0</v>
      </c>
      <c r="I20" s="8"/>
      <c r="J20" s="14"/>
      <c r="K20" s="8"/>
      <c r="L20" s="15"/>
    </row>
    <row r="21" spans="1:12" ht="15" customHeight="1">
      <c r="A21" s="7">
        <f>Заявки!A194</f>
        <v>0</v>
      </c>
      <c r="B21" s="277">
        <f>Заявки!B194</f>
        <v>0</v>
      </c>
      <c r="C21" s="8"/>
      <c r="D21" s="14"/>
      <c r="E21" s="8"/>
      <c r="F21" s="15"/>
      <c r="G21" s="7">
        <f>Заявки!A304</f>
        <v>0</v>
      </c>
      <c r="H21" s="277">
        <f>Заявки!B304</f>
        <v>0</v>
      </c>
      <c r="I21" s="8"/>
      <c r="J21" s="14"/>
      <c r="K21" s="8"/>
      <c r="L21" s="15"/>
    </row>
    <row r="22" spans="1:12" ht="15" customHeight="1">
      <c r="A22" s="7">
        <f>Заявки!A195</f>
        <v>0</v>
      </c>
      <c r="B22" s="277">
        <f>Заявки!B195</f>
        <v>0</v>
      </c>
      <c r="C22" s="8"/>
      <c r="D22" s="14"/>
      <c r="E22" s="8"/>
      <c r="F22" s="15"/>
      <c r="G22" s="7">
        <f>Заявки!A305</f>
        <v>0</v>
      </c>
      <c r="H22" s="277">
        <f>Заявки!B305</f>
        <v>0</v>
      </c>
      <c r="I22" s="8"/>
      <c r="J22" s="14"/>
      <c r="K22" s="8"/>
      <c r="L22" s="15"/>
    </row>
    <row r="23" spans="1:12" ht="15" customHeight="1">
      <c r="A23" s="7">
        <f>Заявки!A196</f>
        <v>0</v>
      </c>
      <c r="B23" s="277">
        <f>Заявки!B196</f>
        <v>0</v>
      </c>
      <c r="C23" s="8"/>
      <c r="D23" s="14"/>
      <c r="E23" s="8"/>
      <c r="F23" s="15"/>
      <c r="G23" s="7">
        <f>Заявки!A306</f>
        <v>0</v>
      </c>
      <c r="H23" s="277">
        <f>Заявки!B306</f>
        <v>0</v>
      </c>
      <c r="I23" s="8"/>
      <c r="J23" s="14"/>
      <c r="K23" s="8"/>
      <c r="L23" s="15"/>
    </row>
    <row r="24" spans="1:12" ht="15" customHeight="1">
      <c r="A24" s="7">
        <f>Заявки!A197</f>
        <v>0</v>
      </c>
      <c r="B24" s="277">
        <f>Заявки!B197</f>
        <v>0</v>
      </c>
      <c r="C24" s="8"/>
      <c r="D24" s="14"/>
      <c r="E24" s="8"/>
      <c r="F24" s="15"/>
      <c r="G24" s="7">
        <f>Заявки!A307</f>
        <v>0</v>
      </c>
      <c r="H24" s="277">
        <f>Заявки!B307</f>
        <v>0</v>
      </c>
      <c r="I24" s="8"/>
      <c r="J24" s="14"/>
      <c r="K24" s="8"/>
      <c r="L24" s="15"/>
    </row>
    <row r="25" spans="1:12" ht="15" customHeight="1">
      <c r="A25" s="7">
        <f>Заявки!A198</f>
        <v>0</v>
      </c>
      <c r="B25" s="277">
        <f>Заявки!B198</f>
        <v>0</v>
      </c>
      <c r="C25" s="8"/>
      <c r="D25" s="14"/>
      <c r="E25" s="8"/>
      <c r="F25" s="15"/>
      <c r="G25" s="7">
        <f>Заявки!A308</f>
        <v>0</v>
      </c>
      <c r="H25" s="277">
        <f>Заявки!B308</f>
        <v>0</v>
      </c>
      <c r="I25" s="8"/>
      <c r="J25" s="14"/>
      <c r="K25" s="8"/>
      <c r="L25" s="15"/>
    </row>
    <row r="26" spans="1:12" ht="15" customHeight="1">
      <c r="A26" s="197">
        <v>12</v>
      </c>
      <c r="B26" s="294">
        <f>Заявки!B199</f>
        <v>0</v>
      </c>
      <c r="C26" s="295"/>
      <c r="D26" s="296">
        <v>5</v>
      </c>
      <c r="E26" s="8"/>
      <c r="F26" s="15"/>
      <c r="G26" s="7">
        <f>Заявки!A309</f>
        <v>0</v>
      </c>
      <c r="H26" s="277">
        <f>Заявки!B309</f>
        <v>0</v>
      </c>
      <c r="I26" s="8"/>
      <c r="J26" s="14"/>
      <c r="K26" s="8"/>
      <c r="L26" s="15"/>
    </row>
    <row r="27" spans="1:12" ht="15" customHeight="1">
      <c r="A27" s="7">
        <f>Заявки!A200</f>
        <v>0</v>
      </c>
      <c r="B27" s="277">
        <f>Заявки!B200</f>
        <v>0</v>
      </c>
      <c r="C27" s="8"/>
      <c r="D27" s="14"/>
      <c r="E27" s="8"/>
      <c r="F27" s="15"/>
      <c r="G27" s="7">
        <f>Заявки!A310</f>
        <v>0</v>
      </c>
      <c r="H27" s="277">
        <f>Заявки!B310</f>
        <v>0</v>
      </c>
      <c r="I27" s="8"/>
      <c r="J27" s="14">
        <v>1</v>
      </c>
      <c r="K27" s="8"/>
      <c r="L27" s="15"/>
    </row>
    <row r="28" spans="1:12" ht="15" customHeight="1">
      <c r="A28" s="7">
        <f>Заявки!A201</f>
        <v>0</v>
      </c>
      <c r="B28" s="277">
        <f>Заявки!B201</f>
        <v>0</v>
      </c>
      <c r="C28" s="8"/>
      <c r="D28" s="14"/>
      <c r="E28" s="8"/>
      <c r="F28" s="15"/>
      <c r="G28" s="7">
        <f>Заявки!A311</f>
        <v>0</v>
      </c>
      <c r="H28" s="277">
        <f>Заявки!B311</f>
        <v>0</v>
      </c>
      <c r="I28" s="8"/>
      <c r="J28" s="14"/>
      <c r="K28" s="8"/>
      <c r="L28" s="15"/>
    </row>
    <row r="29" spans="1:12" ht="15" customHeight="1">
      <c r="A29" s="7">
        <f>Заявки!A202</f>
        <v>0</v>
      </c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>
        <f>Заявки!A203</f>
        <v>0</v>
      </c>
      <c r="B30" s="277">
        <f>Заявки!B203</f>
        <v>0</v>
      </c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>
        <f>Заявки!A204</f>
        <v>0</v>
      </c>
      <c r="B31" s="277">
        <f>Заявки!B204</f>
        <v>0</v>
      </c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>
        <f>Заявки!A205</f>
        <v>0</v>
      </c>
      <c r="B32" s="277">
        <f>Заявки!B205</f>
        <v>0</v>
      </c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>
        <f>Заявки!A206</f>
        <v>0</v>
      </c>
      <c r="B33" s="277">
        <f>Заявки!B206</f>
        <v>0</v>
      </c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5</v>
      </c>
      <c r="D45" s="303">
        <f>I45-C45</f>
        <v>6</v>
      </c>
      <c r="E45" s="303"/>
      <c r="F45" s="303"/>
      <c r="G45" s="303"/>
      <c r="H45" s="27"/>
      <c r="I45" s="304">
        <f>SUM(D14:D38)</f>
        <v>11</v>
      </c>
      <c r="J45" s="304"/>
      <c r="K45" s="304"/>
      <c r="L45" s="304"/>
    </row>
    <row r="46" spans="1:12" ht="15.75">
      <c r="A46" s="305" t="s">
        <v>27</v>
      </c>
      <c r="B46" s="305"/>
      <c r="C46" s="28">
        <v>7</v>
      </c>
      <c r="D46" s="303">
        <f>I46-C46</f>
        <v>1</v>
      </c>
      <c r="E46" s="303"/>
      <c r="F46" s="306"/>
      <c r="G46" s="306"/>
      <c r="H46" s="28"/>
      <c r="I46" s="304">
        <f>SUM(J14:J38)</f>
        <v>8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0">
      <selection activeCell="B33" activeCellId="1" sqref="C3:C51 B33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423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Заявки!A339</f>
        <v>Юноши 1999</v>
      </c>
      <c r="D11" s="335"/>
      <c r="E11" s="335"/>
      <c r="F11" s="335"/>
      <c r="G11" s="317" t="s">
        <v>358</v>
      </c>
      <c r="H11" s="317"/>
      <c r="I11" s="336" t="str">
        <f>Заявки!A270</f>
        <v>Нефтяник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Заявки!A340</f>
        <v>0</v>
      </c>
      <c r="B14" s="277">
        <f>Заявки!B340</f>
        <v>0</v>
      </c>
      <c r="C14" s="9"/>
      <c r="D14" s="10"/>
      <c r="E14" s="9"/>
      <c r="F14" s="11"/>
      <c r="G14" s="7">
        <f>Заявки!A271</f>
        <v>0</v>
      </c>
      <c r="H14" s="277">
        <f>Заявки!B271</f>
        <v>0</v>
      </c>
      <c r="I14" s="9"/>
      <c r="J14" s="10">
        <v>1</v>
      </c>
      <c r="K14" s="9"/>
      <c r="L14" s="11"/>
    </row>
    <row r="15" spans="1:12" ht="15" customHeight="1">
      <c r="A15" s="7">
        <f>Заявки!A341</f>
        <v>0</v>
      </c>
      <c r="B15" s="277">
        <f>Заявки!B341</f>
        <v>0</v>
      </c>
      <c r="C15" s="8"/>
      <c r="D15" s="14">
        <v>1</v>
      </c>
      <c r="E15" s="8"/>
      <c r="F15" s="15"/>
      <c r="G15" s="7">
        <f>Заявки!A272</f>
        <v>0</v>
      </c>
      <c r="H15" s="277">
        <f>Заявки!B272</f>
        <v>0</v>
      </c>
      <c r="I15" s="8"/>
      <c r="J15" s="14"/>
      <c r="K15" s="8"/>
      <c r="L15" s="15"/>
    </row>
    <row r="16" spans="1:12" ht="15" customHeight="1">
      <c r="A16" s="7">
        <f>Заявки!A342</f>
        <v>0</v>
      </c>
      <c r="B16" s="277">
        <f>Заявки!B342</f>
        <v>0</v>
      </c>
      <c r="C16" s="8"/>
      <c r="D16" s="14"/>
      <c r="E16" s="8"/>
      <c r="F16" s="15"/>
      <c r="G16" s="7">
        <f>Заявки!A273</f>
        <v>0</v>
      </c>
      <c r="H16" s="277">
        <f>Заявки!B273</f>
        <v>0</v>
      </c>
      <c r="I16" s="8"/>
      <c r="J16" s="14"/>
      <c r="K16" s="8"/>
      <c r="L16" s="15"/>
    </row>
    <row r="17" spans="1:12" ht="15" customHeight="1">
      <c r="A17" s="7">
        <f>Заявки!A343</f>
        <v>0</v>
      </c>
      <c r="B17" s="277">
        <f>Заявки!B343</f>
        <v>0</v>
      </c>
      <c r="C17" s="8"/>
      <c r="D17" s="14"/>
      <c r="E17" s="8"/>
      <c r="F17" s="15"/>
      <c r="G17" s="7">
        <f>Заявки!A274</f>
        <v>0</v>
      </c>
      <c r="H17" s="277">
        <f>Заявки!B274</f>
        <v>0</v>
      </c>
      <c r="I17" s="8"/>
      <c r="J17" s="14"/>
      <c r="K17" s="8"/>
      <c r="L17" s="15"/>
    </row>
    <row r="18" spans="1:12" ht="15" customHeight="1">
      <c r="A18" s="7">
        <f>Заявки!A344</f>
        <v>0</v>
      </c>
      <c r="B18" s="277">
        <f>Заявки!B344</f>
        <v>0</v>
      </c>
      <c r="C18" s="8"/>
      <c r="D18" s="14"/>
      <c r="E18" s="8"/>
      <c r="F18" s="15"/>
      <c r="G18" s="7">
        <f>Заявки!A275</f>
        <v>0</v>
      </c>
      <c r="H18" s="277">
        <f>Заявки!B275</f>
        <v>0</v>
      </c>
      <c r="I18" s="8"/>
      <c r="J18" s="14">
        <v>1</v>
      </c>
      <c r="K18" s="8"/>
      <c r="L18" s="15"/>
    </row>
    <row r="19" spans="1:12" ht="15" customHeight="1">
      <c r="A19" s="7">
        <f>Заявки!A345</f>
        <v>0</v>
      </c>
      <c r="B19" s="277">
        <f>Заявки!B345</f>
        <v>0</v>
      </c>
      <c r="C19" s="8"/>
      <c r="D19" s="14"/>
      <c r="E19" s="8"/>
      <c r="F19" s="15"/>
      <c r="G19" s="7">
        <f>Заявки!A276</f>
        <v>0</v>
      </c>
      <c r="H19" s="277">
        <f>Заявки!B276</f>
        <v>0</v>
      </c>
      <c r="I19" s="8"/>
      <c r="J19" s="14"/>
      <c r="K19" s="8"/>
      <c r="L19" s="15"/>
    </row>
    <row r="20" spans="1:12" ht="15" customHeight="1">
      <c r="A20" s="7">
        <f>Заявки!A346</f>
        <v>0</v>
      </c>
      <c r="B20" s="277">
        <f>Заявки!B346</f>
        <v>0</v>
      </c>
      <c r="C20" s="8"/>
      <c r="D20" s="14"/>
      <c r="E20" s="8"/>
      <c r="F20" s="15"/>
      <c r="G20" s="7">
        <f>Заявки!A277</f>
        <v>0</v>
      </c>
      <c r="H20" s="277">
        <f>Заявки!B277</f>
        <v>0</v>
      </c>
      <c r="I20" s="8"/>
      <c r="J20" s="14"/>
      <c r="K20" s="8"/>
      <c r="L20" s="15"/>
    </row>
    <row r="21" spans="1:12" ht="15" customHeight="1">
      <c r="A21" s="7">
        <f>Заявки!A347</f>
        <v>0</v>
      </c>
      <c r="B21" s="277">
        <f>Заявки!B347</f>
        <v>0</v>
      </c>
      <c r="C21" s="8"/>
      <c r="D21" s="14"/>
      <c r="E21" s="8"/>
      <c r="F21" s="15"/>
      <c r="G21" s="7">
        <f>Заявки!A278</f>
        <v>0</v>
      </c>
      <c r="H21" s="277">
        <f>Заявки!B278</f>
        <v>0</v>
      </c>
      <c r="I21" s="8"/>
      <c r="J21" s="14">
        <v>2</v>
      </c>
      <c r="K21" s="8"/>
      <c r="L21" s="15"/>
    </row>
    <row r="22" spans="1:12" ht="15" customHeight="1">
      <c r="A22" s="7">
        <f>Заявки!A348</f>
        <v>0</v>
      </c>
      <c r="B22" s="277">
        <f>Заявки!B348</f>
        <v>0</v>
      </c>
      <c r="C22" s="8"/>
      <c r="D22" s="14">
        <v>1</v>
      </c>
      <c r="E22" s="8"/>
      <c r="F22" s="15"/>
      <c r="G22" s="7">
        <f>Заявки!A279</f>
        <v>0</v>
      </c>
      <c r="H22" s="277">
        <f>Заявки!B279</f>
        <v>0</v>
      </c>
      <c r="I22" s="8"/>
      <c r="J22" s="14"/>
      <c r="K22" s="8"/>
      <c r="L22" s="15"/>
    </row>
    <row r="23" spans="1:12" ht="15" customHeight="1">
      <c r="A23" s="7">
        <f>Заявки!A349</f>
        <v>0</v>
      </c>
      <c r="B23" s="277">
        <f>Заявки!B349</f>
        <v>0</v>
      </c>
      <c r="C23" s="8"/>
      <c r="D23" s="14"/>
      <c r="E23" s="8"/>
      <c r="F23" s="15"/>
      <c r="G23" s="7">
        <f>Заявки!A280</f>
        <v>0</v>
      </c>
      <c r="H23" s="277">
        <f>Заявки!B280</f>
        <v>0</v>
      </c>
      <c r="I23" s="8"/>
      <c r="J23" s="14"/>
      <c r="K23" s="8"/>
      <c r="L23" s="15"/>
    </row>
    <row r="24" spans="1:12" ht="15" customHeight="1">
      <c r="A24" s="7">
        <f>Заявки!A350</f>
        <v>0</v>
      </c>
      <c r="B24" s="277">
        <f>Заявки!B350</f>
        <v>0</v>
      </c>
      <c r="C24" s="8"/>
      <c r="D24" s="14">
        <v>5</v>
      </c>
      <c r="E24" s="8"/>
      <c r="F24" s="15"/>
      <c r="G24" s="7">
        <f>Заявки!A281</f>
        <v>0</v>
      </c>
      <c r="H24" s="277">
        <f>Заявки!B281</f>
        <v>0</v>
      </c>
      <c r="I24" s="8"/>
      <c r="J24" s="14"/>
      <c r="K24" s="8"/>
      <c r="L24" s="15"/>
    </row>
    <row r="25" spans="1:12" ht="15" customHeight="1">
      <c r="A25" s="7">
        <f>Заявки!A351</f>
        <v>0</v>
      </c>
      <c r="B25" s="277">
        <f>Заявки!B352</f>
        <v>0</v>
      </c>
      <c r="C25" s="8"/>
      <c r="D25" s="14">
        <v>1</v>
      </c>
      <c r="E25" s="8"/>
      <c r="F25" s="15"/>
      <c r="G25" s="7">
        <f>Заявки!A282</f>
        <v>0</v>
      </c>
      <c r="H25" s="277">
        <f>Заявки!B282</f>
        <v>0</v>
      </c>
      <c r="I25" s="8"/>
      <c r="J25" s="14"/>
      <c r="K25" s="8"/>
      <c r="L25" s="15"/>
    </row>
    <row r="26" spans="1:12" ht="15" customHeight="1">
      <c r="A26" s="7">
        <f>Заявки!A352</f>
        <v>0</v>
      </c>
      <c r="B26" s="277">
        <f>Заявки!B353</f>
        <v>0</v>
      </c>
      <c r="C26" s="8"/>
      <c r="D26" s="14"/>
      <c r="E26" s="8"/>
      <c r="F26" s="15"/>
      <c r="G26" s="7">
        <f>Заявки!A283</f>
        <v>0</v>
      </c>
      <c r="H26" s="277">
        <f>Заявки!B283</f>
        <v>0</v>
      </c>
      <c r="I26" s="8"/>
      <c r="J26" s="14">
        <v>3</v>
      </c>
      <c r="K26" s="8"/>
      <c r="L26" s="15"/>
    </row>
    <row r="27" spans="1:12" ht="15" customHeight="1">
      <c r="A27" s="7">
        <f>Заявки!A353</f>
        <v>0</v>
      </c>
      <c r="B27" s="277">
        <f>Заявки!B354</f>
        <v>0</v>
      </c>
      <c r="C27" s="8"/>
      <c r="D27" s="14"/>
      <c r="E27" s="8"/>
      <c r="F27" s="15"/>
      <c r="G27" s="7">
        <f>Заявки!A284</f>
        <v>0</v>
      </c>
      <c r="H27" s="277">
        <f>Заявки!B284</f>
        <v>0</v>
      </c>
      <c r="I27" s="8"/>
      <c r="J27" s="14"/>
      <c r="K27" s="8"/>
      <c r="L27" s="15"/>
    </row>
    <row r="28" spans="1:12" ht="15" customHeight="1">
      <c r="A28" s="7">
        <f>Заявки!A354</f>
        <v>0</v>
      </c>
      <c r="B28" s="277">
        <f>Заявки!B355</f>
        <v>0</v>
      </c>
      <c r="C28" s="8"/>
      <c r="D28" s="14">
        <v>1</v>
      </c>
      <c r="E28" s="8"/>
      <c r="F28" s="15"/>
      <c r="G28" s="7">
        <f>Заявки!A285</f>
        <v>0</v>
      </c>
      <c r="H28" s="277">
        <f>Заявки!B285</f>
        <v>0</v>
      </c>
      <c r="I28" s="8"/>
      <c r="J28" s="14"/>
      <c r="K28" s="8"/>
      <c r="L28" s="15"/>
    </row>
    <row r="29" spans="1:12" ht="15" customHeight="1">
      <c r="A29" s="7">
        <f>Заявки!A355</f>
        <v>0</v>
      </c>
      <c r="B29" s="277">
        <f>Заявки!B356</f>
        <v>0</v>
      </c>
      <c r="C29" s="8"/>
      <c r="D29" s="14"/>
      <c r="E29" s="8"/>
      <c r="F29" s="15"/>
      <c r="G29" s="7">
        <f>Заявки!A286</f>
        <v>0</v>
      </c>
      <c r="H29" s="277">
        <f>Заявки!B286</f>
        <v>0</v>
      </c>
      <c r="I29" s="8"/>
      <c r="J29" s="14"/>
      <c r="K29" s="8"/>
      <c r="L29" s="15"/>
    </row>
    <row r="30" spans="1:12" ht="15" customHeight="1">
      <c r="A30" s="7">
        <f>Заявки!A356</f>
        <v>0</v>
      </c>
      <c r="B30" s="277">
        <f>Заявки!B357</f>
        <v>0</v>
      </c>
      <c r="C30" s="8"/>
      <c r="D30" s="14"/>
      <c r="E30" s="8"/>
      <c r="F30" s="15"/>
      <c r="G30" s="7">
        <f>Заявки!A287</f>
        <v>0</v>
      </c>
      <c r="H30" s="277">
        <f>Заявки!B287</f>
        <v>0</v>
      </c>
      <c r="I30" s="8"/>
      <c r="J30" s="14"/>
      <c r="K30" s="8"/>
      <c r="L30" s="15"/>
    </row>
    <row r="31" spans="1:12" ht="15" customHeight="1">
      <c r="A31" s="7">
        <f>Заявки!A357</f>
        <v>0</v>
      </c>
      <c r="B31" s="277">
        <f>Заявки!B358</f>
        <v>0</v>
      </c>
      <c r="C31" s="8"/>
      <c r="D31" s="14"/>
      <c r="E31" s="8"/>
      <c r="F31" s="15"/>
      <c r="G31" s="7">
        <f>Заявки!A288</f>
        <v>0</v>
      </c>
      <c r="H31" s="277">
        <f>Заявки!B288</f>
        <v>0</v>
      </c>
      <c r="I31" s="8"/>
      <c r="J31" s="14"/>
      <c r="K31" s="8"/>
      <c r="L31" s="15"/>
    </row>
    <row r="32" spans="1:12" ht="15" customHeight="1">
      <c r="A32" s="7">
        <f>Заявки!A358</f>
        <v>0</v>
      </c>
      <c r="B32" s="277">
        <f>Заявки!B359</f>
        <v>0</v>
      </c>
      <c r="C32" s="8"/>
      <c r="D32" s="14"/>
      <c r="E32" s="8"/>
      <c r="F32" s="15"/>
      <c r="G32" s="7">
        <f>Заявки!A289</f>
        <v>0</v>
      </c>
      <c r="H32" s="277">
        <f>Заявки!B289</f>
        <v>0</v>
      </c>
      <c r="I32" s="8"/>
      <c r="J32" s="14"/>
      <c r="K32" s="8"/>
      <c r="L32" s="15"/>
    </row>
    <row r="33" spans="1:12" ht="15" customHeight="1">
      <c r="A33" s="7">
        <f>Заявки!A359</f>
        <v>0</v>
      </c>
      <c r="B33" s="277">
        <f>Заявки!B360</f>
        <v>0</v>
      </c>
      <c r="C33" s="8"/>
      <c r="D33" s="14"/>
      <c r="E33" s="8"/>
      <c r="F33" s="15"/>
      <c r="G33" s="7">
        <f>Заявки!A290</f>
        <v>0</v>
      </c>
      <c r="H33" s="277">
        <f>Заявки!B290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3</v>
      </c>
      <c r="D45" s="303">
        <f>I45-C45</f>
        <v>6</v>
      </c>
      <c r="E45" s="303"/>
      <c r="F45" s="303"/>
      <c r="G45" s="303"/>
      <c r="H45" s="27"/>
      <c r="I45" s="304">
        <f>SUM(D14:D38)</f>
        <v>9</v>
      </c>
      <c r="J45" s="304"/>
      <c r="K45" s="304"/>
      <c r="L45" s="304"/>
    </row>
    <row r="46" spans="1:12" ht="15.75">
      <c r="A46" s="305" t="s">
        <v>27</v>
      </c>
      <c r="B46" s="305"/>
      <c r="C46" s="28">
        <v>4</v>
      </c>
      <c r="D46" s="303">
        <f>I46-C46</f>
        <v>3</v>
      </c>
      <c r="E46" s="303"/>
      <c r="F46" s="306"/>
      <c r="G46" s="306"/>
      <c r="H46" s="28"/>
      <c r="I46" s="304">
        <f>SUM(J14:J38)</f>
        <v>7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60"/>
  <sheetViews>
    <sheetView zoomScale="115" zoomScaleNormal="115" zoomScalePageLayoutView="0" workbookViewId="0" topLeftCell="A43">
      <selection activeCell="G15" activeCellId="1" sqref="C3:C51 G15"/>
    </sheetView>
  </sheetViews>
  <sheetFormatPr defaultColWidth="11.625" defaultRowHeight="12.75"/>
  <cols>
    <col min="1" max="1" width="5.625" style="0" customWidth="1"/>
    <col min="2" max="2" width="41.25390625" style="0" customWidth="1"/>
    <col min="3" max="3" width="16.375" style="0" customWidth="1"/>
  </cols>
  <sheetData>
    <row r="2" spans="1:3" ht="12.75">
      <c r="A2" s="331" t="s">
        <v>45</v>
      </c>
      <c r="B2" s="331"/>
      <c r="C2" s="331"/>
    </row>
    <row r="3" spans="1:3" ht="12.75">
      <c r="A3" s="184" t="s">
        <v>11</v>
      </c>
      <c r="B3" s="184" t="s">
        <v>12</v>
      </c>
      <c r="C3" s="184" t="s">
        <v>336</v>
      </c>
    </row>
    <row r="4" spans="1:3" ht="12.75">
      <c r="A4" s="184"/>
      <c r="B4" s="184"/>
      <c r="C4" s="184"/>
    </row>
    <row r="5" spans="1:3" ht="12.75">
      <c r="A5" s="184"/>
      <c r="B5" s="184"/>
      <c r="C5" s="184"/>
    </row>
    <row r="6" spans="1:3" ht="12.75">
      <c r="A6" s="184"/>
      <c r="B6" s="185"/>
      <c r="C6" s="184"/>
    </row>
    <row r="7" spans="1:3" ht="12.75">
      <c r="A7" s="184"/>
      <c r="B7" s="184"/>
      <c r="C7" s="184"/>
    </row>
    <row r="8" spans="1:3" ht="12.75">
      <c r="A8" s="184"/>
      <c r="B8" s="184"/>
      <c r="C8" s="184"/>
    </row>
    <row r="9" spans="1:3" ht="12.75">
      <c r="A9" s="186"/>
      <c r="B9" s="186"/>
      <c r="C9" s="186"/>
    </row>
    <row r="10" spans="1:3" ht="12.75">
      <c r="A10" s="187"/>
      <c r="B10" s="184"/>
      <c r="C10" s="184"/>
    </row>
    <row r="11" spans="1:3" ht="12.75">
      <c r="A11" s="184"/>
      <c r="B11" s="184"/>
      <c r="C11" s="184"/>
    </row>
    <row r="12" spans="1:3" ht="12.75">
      <c r="A12" s="184"/>
      <c r="B12" s="184"/>
      <c r="C12" s="184"/>
    </row>
    <row r="13" spans="1:3" ht="12.75">
      <c r="A13" s="184"/>
      <c r="B13" s="184"/>
      <c r="C13" s="184"/>
    </row>
    <row r="14" spans="1:3" ht="12.75">
      <c r="A14" s="184"/>
      <c r="B14" s="184"/>
      <c r="C14" s="184"/>
    </row>
    <row r="15" spans="1:3" ht="12.75">
      <c r="A15" s="186"/>
      <c r="B15" s="186"/>
      <c r="C15" s="186"/>
    </row>
    <row r="16" spans="1:3" ht="12.75">
      <c r="A16" s="184"/>
      <c r="B16" s="184"/>
      <c r="C16" s="184"/>
    </row>
    <row r="17" spans="1:3" ht="12.75">
      <c r="A17" s="184"/>
      <c r="B17" s="184"/>
      <c r="C17" s="184"/>
    </row>
    <row r="18" spans="1:3" ht="12.75">
      <c r="A18" s="186"/>
      <c r="B18" s="186"/>
      <c r="C18" s="186"/>
    </row>
    <row r="19" spans="1:3" ht="12.75">
      <c r="A19" s="186"/>
      <c r="B19" s="186"/>
      <c r="C19" s="186"/>
    </row>
    <row r="20" spans="1:3" ht="12.75">
      <c r="A20" s="186"/>
      <c r="B20" s="186"/>
      <c r="C20" s="186"/>
    </row>
    <row r="21" spans="1:3" ht="12.75">
      <c r="A21" s="186"/>
      <c r="B21" s="186"/>
      <c r="C21" s="186"/>
    </row>
    <row r="22" spans="1:3" ht="12.75">
      <c r="A22" s="184"/>
      <c r="B22" s="184"/>
      <c r="C22" s="184"/>
    </row>
    <row r="23" spans="1:3" ht="12.75">
      <c r="A23" s="184"/>
      <c r="B23" s="184"/>
      <c r="C23" s="184"/>
    </row>
    <row r="24" spans="1:3" ht="12.75">
      <c r="A24" s="184"/>
      <c r="B24" s="184"/>
      <c r="C24" s="184"/>
    </row>
    <row r="25" spans="1:3" ht="12.75">
      <c r="A25" s="184"/>
      <c r="B25" s="184"/>
      <c r="C25" s="184"/>
    </row>
    <row r="26" spans="1:3" ht="12.75">
      <c r="A26" s="184"/>
      <c r="B26" s="184"/>
      <c r="C26" s="184"/>
    </row>
    <row r="27" spans="1:3" ht="12.75">
      <c r="A27" s="184"/>
      <c r="B27" s="184"/>
      <c r="C27" s="184"/>
    </row>
    <row r="28" spans="1:3" ht="12.75">
      <c r="A28" s="184"/>
      <c r="B28" s="184"/>
      <c r="C28" s="184"/>
    </row>
    <row r="29" spans="1:3" ht="12.75">
      <c r="A29" s="331" t="s">
        <v>42</v>
      </c>
      <c r="B29" s="331"/>
      <c r="C29" s="331"/>
    </row>
    <row r="30" spans="1:3" ht="12.75">
      <c r="A30" s="188"/>
      <c r="B30" s="189"/>
      <c r="C30" s="190"/>
    </row>
    <row r="31" spans="1:3" ht="12.75">
      <c r="A31" s="188"/>
      <c r="B31" s="189"/>
      <c r="C31" s="190"/>
    </row>
    <row r="32" spans="1:3" ht="12.75">
      <c r="A32" s="188"/>
      <c r="B32" s="189"/>
      <c r="C32" s="190"/>
    </row>
    <row r="33" spans="1:3" ht="12.75">
      <c r="A33" s="188"/>
      <c r="B33" s="189"/>
      <c r="C33" s="190"/>
    </row>
    <row r="34" spans="1:3" ht="12.75">
      <c r="A34" s="188"/>
      <c r="B34" s="189"/>
      <c r="C34" s="190"/>
    </row>
    <row r="35" spans="1:3" ht="12.75">
      <c r="A35" s="188"/>
      <c r="B35" s="189"/>
      <c r="C35" s="190"/>
    </row>
    <row r="36" spans="1:3" ht="12.75">
      <c r="A36" s="188"/>
      <c r="B36" s="189"/>
      <c r="C36" s="190"/>
    </row>
    <row r="37" spans="1:3" ht="12.75">
      <c r="A37" s="188"/>
      <c r="B37" s="189"/>
      <c r="C37" s="190"/>
    </row>
    <row r="38" spans="1:3" ht="12.75">
      <c r="A38" s="188"/>
      <c r="B38" s="189"/>
      <c r="C38" s="190"/>
    </row>
    <row r="39" spans="1:3" ht="12.75">
      <c r="A39" s="188"/>
      <c r="B39" s="189"/>
      <c r="C39" s="190"/>
    </row>
    <row r="40" spans="1:3" ht="12.75">
      <c r="A40" s="188"/>
      <c r="B40" s="189"/>
      <c r="C40" s="190"/>
    </row>
    <row r="41" spans="1:3" ht="12.75">
      <c r="A41" s="188"/>
      <c r="B41" s="189"/>
      <c r="C41" s="190"/>
    </row>
    <row r="42" spans="1:3" ht="12.75">
      <c r="A42" s="188"/>
      <c r="B42" s="189"/>
      <c r="C42" s="190"/>
    </row>
    <row r="43" spans="1:3" ht="12.75">
      <c r="A43" s="188"/>
      <c r="B43" s="189"/>
      <c r="C43" s="190"/>
    </row>
    <row r="44" spans="1:3" ht="12.75">
      <c r="A44" s="188"/>
      <c r="B44" s="189"/>
      <c r="C44" s="190"/>
    </row>
    <row r="45" spans="1:3" ht="12.75">
      <c r="A45" s="188"/>
      <c r="B45" s="189"/>
      <c r="C45" s="190"/>
    </row>
    <row r="46" spans="1:3" ht="12.75">
      <c r="A46" s="188"/>
      <c r="B46" s="189"/>
      <c r="C46" s="190"/>
    </row>
    <row r="47" spans="1:3" ht="12.75">
      <c r="A47" s="188"/>
      <c r="B47" s="189"/>
      <c r="C47" s="190"/>
    </row>
    <row r="48" spans="1:3" ht="12.75">
      <c r="A48" s="188"/>
      <c r="B48" s="189"/>
      <c r="C48" s="190"/>
    </row>
    <row r="49" spans="1:3" ht="12.75">
      <c r="A49" s="188"/>
      <c r="B49" s="189"/>
      <c r="C49" s="190"/>
    </row>
    <row r="50" spans="1:3" ht="12.75">
      <c r="A50" s="188"/>
      <c r="B50" s="189"/>
      <c r="C50" s="190"/>
    </row>
    <row r="51" spans="1:3" ht="12.75">
      <c r="A51" s="188"/>
      <c r="B51" s="189"/>
      <c r="C51" s="190"/>
    </row>
    <row r="52" spans="1:3" ht="12.75">
      <c r="A52" s="188"/>
      <c r="B52" s="189"/>
      <c r="C52" s="190"/>
    </row>
    <row r="53" spans="1:3" ht="12.75">
      <c r="A53" s="188"/>
      <c r="B53" s="189"/>
      <c r="C53" s="190"/>
    </row>
    <row r="54" spans="1:3" ht="12.75">
      <c r="A54" s="191"/>
      <c r="B54" s="192"/>
      <c r="C54" s="193"/>
    </row>
    <row r="55" spans="1:3" ht="12.75">
      <c r="A55" s="332" t="s">
        <v>56</v>
      </c>
      <c r="B55" s="332"/>
      <c r="C55" s="332"/>
    </row>
    <row r="56" spans="1:3" ht="12.75">
      <c r="A56" s="39"/>
      <c r="B56" s="189"/>
      <c r="C56" s="189"/>
    </row>
    <row r="57" spans="1:3" ht="12.75">
      <c r="A57" s="38"/>
      <c r="B57" s="189"/>
      <c r="C57" s="189"/>
    </row>
    <row r="58" spans="1:3" ht="12.75">
      <c r="A58" s="39"/>
      <c r="B58" s="189"/>
      <c r="C58" s="189"/>
    </row>
    <row r="59" spans="1:3" ht="12.75">
      <c r="A59" s="39"/>
      <c r="B59" s="189"/>
      <c r="C59" s="189"/>
    </row>
    <row r="60" spans="1:3" ht="12.75">
      <c r="A60" s="39"/>
      <c r="B60" s="189"/>
      <c r="C60" s="189"/>
    </row>
    <row r="61" spans="1:3" ht="12.75">
      <c r="A61" s="39"/>
      <c r="B61" s="189"/>
      <c r="C61" s="189"/>
    </row>
    <row r="62" spans="1:3" ht="12.75">
      <c r="A62" s="39"/>
      <c r="B62" s="189"/>
      <c r="C62" s="189"/>
    </row>
    <row r="63" spans="1:3" ht="12.75">
      <c r="A63" s="189"/>
      <c r="B63" s="189"/>
      <c r="C63" s="189"/>
    </row>
    <row r="64" spans="1:3" ht="12.75">
      <c r="A64" s="189"/>
      <c r="B64" s="189"/>
      <c r="C64" s="189"/>
    </row>
    <row r="65" spans="1:3" ht="12.75">
      <c r="A65" s="189"/>
      <c r="B65" s="189"/>
      <c r="C65" s="189"/>
    </row>
    <row r="66" spans="1:3" ht="12.75">
      <c r="A66" s="189"/>
      <c r="B66" s="189"/>
      <c r="C66" s="189"/>
    </row>
    <row r="67" spans="1:3" ht="12.75">
      <c r="A67" s="189"/>
      <c r="B67" s="189"/>
      <c r="C67" s="189"/>
    </row>
    <row r="68" spans="1:3" ht="12.75">
      <c r="A68" s="189"/>
      <c r="B68" s="189"/>
      <c r="C68" s="189"/>
    </row>
    <row r="69" spans="1:3" ht="12.75">
      <c r="A69" s="189"/>
      <c r="B69" s="189"/>
      <c r="C69" s="189"/>
    </row>
    <row r="70" spans="1:3" ht="12.75">
      <c r="A70" s="189"/>
      <c r="B70" s="189"/>
      <c r="C70" s="189"/>
    </row>
    <row r="71" spans="1:3" ht="12.75">
      <c r="A71" s="189"/>
      <c r="B71" s="189"/>
      <c r="C71" s="189"/>
    </row>
    <row r="72" spans="1:3" ht="12.75">
      <c r="A72" s="189"/>
      <c r="B72" s="189"/>
      <c r="C72" s="189"/>
    </row>
    <row r="73" spans="1:3" ht="12.75">
      <c r="A73" s="189"/>
      <c r="B73" s="189"/>
      <c r="C73" s="189"/>
    </row>
    <row r="74" spans="1:3" ht="12.75">
      <c r="A74" s="189"/>
      <c r="B74" s="189"/>
      <c r="C74" s="189"/>
    </row>
    <row r="75" spans="1:3" ht="12.75">
      <c r="A75" s="189"/>
      <c r="B75" s="189"/>
      <c r="C75" s="189"/>
    </row>
    <row r="76" spans="1:3" ht="12.75">
      <c r="A76" s="189"/>
      <c r="B76" s="189"/>
      <c r="C76" s="189"/>
    </row>
    <row r="77" spans="1:3" ht="12.75">
      <c r="A77" s="189"/>
      <c r="B77" s="189"/>
      <c r="C77" s="189"/>
    </row>
    <row r="78" spans="1:3" ht="12.75">
      <c r="A78" s="189"/>
      <c r="B78" s="189"/>
      <c r="C78" s="189"/>
    </row>
    <row r="79" spans="1:3" ht="12.75">
      <c r="A79" s="189"/>
      <c r="B79" s="189"/>
      <c r="C79" s="189"/>
    </row>
    <row r="80" spans="1:3" ht="12.75">
      <c r="A80" s="194"/>
      <c r="B80" s="194"/>
      <c r="C80" s="194"/>
    </row>
    <row r="81" spans="1:3" ht="12.75">
      <c r="A81" s="331" t="s">
        <v>49</v>
      </c>
      <c r="B81" s="331"/>
      <c r="C81" s="331"/>
    </row>
    <row r="82" spans="1:3" ht="12.75">
      <c r="A82" s="195"/>
      <c r="B82" s="39"/>
      <c r="C82" s="190"/>
    </row>
    <row r="83" spans="1:3" ht="12.75">
      <c r="A83" s="195"/>
      <c r="B83" s="39"/>
      <c r="C83" s="190"/>
    </row>
    <row r="84" spans="1:3" ht="12.75">
      <c r="A84" s="195"/>
      <c r="B84" s="39"/>
      <c r="C84" s="190"/>
    </row>
    <row r="85" spans="1:3" ht="12.75">
      <c r="A85" s="195"/>
      <c r="B85" s="39"/>
      <c r="C85" s="190"/>
    </row>
    <row r="86" spans="1:3" ht="12.75">
      <c r="A86" s="195"/>
      <c r="B86" s="39"/>
      <c r="C86" s="190"/>
    </row>
    <row r="87" spans="1:3" ht="12.75">
      <c r="A87" s="195"/>
      <c r="B87" s="39"/>
      <c r="C87" s="190"/>
    </row>
    <row r="88" spans="1:3" ht="12.75">
      <c r="A88" s="195"/>
      <c r="B88" s="39"/>
      <c r="C88" s="190"/>
    </row>
    <row r="89" spans="1:3" ht="12.75">
      <c r="A89" s="195"/>
      <c r="B89" s="39"/>
      <c r="C89" s="190"/>
    </row>
    <row r="90" spans="1:3" ht="12.75">
      <c r="A90" s="195"/>
      <c r="B90" s="39"/>
      <c r="C90" s="190"/>
    </row>
    <row r="91" spans="1:3" ht="12.75">
      <c r="A91" s="195"/>
      <c r="B91" s="39"/>
      <c r="C91" s="190"/>
    </row>
    <row r="92" spans="1:3" ht="12.75">
      <c r="A92" s="188"/>
      <c r="B92" s="189"/>
      <c r="C92" s="190"/>
    </row>
    <row r="93" spans="1:3" ht="12.75">
      <c r="A93" s="188"/>
      <c r="B93" s="189"/>
      <c r="C93" s="190"/>
    </row>
    <row r="94" spans="1:3" ht="12.75">
      <c r="A94" s="188"/>
      <c r="B94" s="189"/>
      <c r="C94" s="190"/>
    </row>
    <row r="95" spans="1:3" ht="12.75">
      <c r="A95" s="188"/>
      <c r="B95" s="189"/>
      <c r="C95" s="190"/>
    </row>
    <row r="96" spans="1:3" ht="12.75">
      <c r="A96" s="188"/>
      <c r="B96" s="189"/>
      <c r="C96" s="190"/>
    </row>
    <row r="97" spans="1:3" ht="12.75">
      <c r="A97" s="188"/>
      <c r="B97" s="189"/>
      <c r="C97" s="190"/>
    </row>
    <row r="98" spans="1:3" ht="12.75">
      <c r="A98" s="188"/>
      <c r="B98" s="189"/>
      <c r="C98" s="190"/>
    </row>
    <row r="99" spans="1:3" ht="12.75">
      <c r="A99" s="188"/>
      <c r="B99" s="189"/>
      <c r="C99" s="190"/>
    </row>
    <row r="100" spans="1:3" ht="12.75">
      <c r="A100" s="188"/>
      <c r="B100" s="189"/>
      <c r="C100" s="190"/>
    </row>
    <row r="101" spans="1:3" ht="12.75">
      <c r="A101" s="188"/>
      <c r="B101" s="189"/>
      <c r="C101" s="190"/>
    </row>
    <row r="102" spans="1:3" ht="12.75">
      <c r="A102" s="188"/>
      <c r="B102" s="189"/>
      <c r="C102" s="190"/>
    </row>
    <row r="103" spans="1:3" ht="12.75">
      <c r="A103" s="188"/>
      <c r="B103" s="189"/>
      <c r="C103" s="190"/>
    </row>
    <row r="104" spans="1:3" ht="12.75">
      <c r="A104" s="188"/>
      <c r="B104" s="189"/>
      <c r="C104" s="190"/>
    </row>
    <row r="105" spans="1:3" ht="12.75">
      <c r="A105" s="188"/>
      <c r="B105" s="189"/>
      <c r="C105" s="190"/>
    </row>
    <row r="106" spans="1:3" ht="12.75">
      <c r="A106" s="191"/>
      <c r="B106" s="192"/>
      <c r="C106" s="193"/>
    </row>
    <row r="107" spans="1:3" ht="12.75">
      <c r="A107" s="331" t="s">
        <v>47</v>
      </c>
      <c r="B107" s="331"/>
      <c r="C107" s="331"/>
    </row>
    <row r="108" spans="1:3" ht="12.75">
      <c r="A108" s="188"/>
      <c r="B108" s="189"/>
      <c r="C108" s="190"/>
    </row>
    <row r="109" spans="1:3" ht="12.75">
      <c r="A109" s="188"/>
      <c r="B109" s="189"/>
      <c r="C109" s="190"/>
    </row>
    <row r="110" spans="1:3" ht="12.75">
      <c r="A110" s="188"/>
      <c r="B110" s="189"/>
      <c r="C110" s="190"/>
    </row>
    <row r="111" spans="1:3" ht="12.75">
      <c r="A111" s="188"/>
      <c r="B111" s="189"/>
      <c r="C111" s="190"/>
    </row>
    <row r="112" spans="1:3" ht="12.75">
      <c r="A112" s="188"/>
      <c r="B112" s="189"/>
      <c r="C112" s="190"/>
    </row>
    <row r="113" spans="1:3" ht="12.75">
      <c r="A113" s="188"/>
      <c r="B113" s="189"/>
      <c r="C113" s="190"/>
    </row>
    <row r="114" spans="1:3" ht="12.75">
      <c r="A114" s="188"/>
      <c r="B114" s="189"/>
      <c r="C114" s="190"/>
    </row>
    <row r="115" spans="1:3" ht="12.75">
      <c r="A115" s="188"/>
      <c r="B115" s="189"/>
      <c r="C115" s="190"/>
    </row>
    <row r="116" spans="1:3" ht="12.75">
      <c r="A116" s="188"/>
      <c r="B116" s="189"/>
      <c r="C116" s="190"/>
    </row>
    <row r="117" spans="1:3" ht="12.75">
      <c r="A117" s="188"/>
      <c r="B117" s="189"/>
      <c r="C117" s="190"/>
    </row>
    <row r="118" spans="1:3" ht="12.75">
      <c r="A118" s="188"/>
      <c r="B118" s="189"/>
      <c r="C118" s="190"/>
    </row>
    <row r="119" spans="1:3" ht="12.75">
      <c r="A119" s="188"/>
      <c r="B119" s="189"/>
      <c r="C119" s="190"/>
    </row>
    <row r="120" spans="1:3" ht="12.75">
      <c r="A120" s="188"/>
      <c r="B120" s="189"/>
      <c r="C120" s="190"/>
    </row>
    <row r="121" spans="1:3" ht="12.75">
      <c r="A121" s="188"/>
      <c r="B121" s="189"/>
      <c r="C121" s="190"/>
    </row>
    <row r="122" spans="1:3" ht="12.75">
      <c r="A122" s="188"/>
      <c r="B122" s="189"/>
      <c r="C122" s="190"/>
    </row>
    <row r="123" spans="1:3" ht="12.75">
      <c r="A123" s="188"/>
      <c r="B123" s="189"/>
      <c r="C123" s="190"/>
    </row>
    <row r="124" spans="1:3" ht="12.75">
      <c r="A124" s="188"/>
      <c r="B124" s="189"/>
      <c r="C124" s="190"/>
    </row>
    <row r="125" spans="1:3" ht="12.75">
      <c r="A125" s="188"/>
      <c r="B125" s="189"/>
      <c r="C125" s="190"/>
    </row>
    <row r="126" spans="1:3" ht="12.75">
      <c r="A126" s="188"/>
      <c r="B126" s="189"/>
      <c r="C126" s="190"/>
    </row>
    <row r="127" spans="1:3" ht="12.75">
      <c r="A127" s="188"/>
      <c r="B127" s="189"/>
      <c r="C127" s="190"/>
    </row>
    <row r="128" spans="1:3" ht="12.75">
      <c r="A128" s="188"/>
      <c r="B128" s="189"/>
      <c r="C128" s="190"/>
    </row>
    <row r="129" spans="1:3" ht="12.75">
      <c r="A129" s="188"/>
      <c r="B129" s="189"/>
      <c r="C129" s="190"/>
    </row>
    <row r="130" spans="1:3" ht="12.75">
      <c r="A130" s="188"/>
      <c r="B130" s="189"/>
      <c r="C130" s="190"/>
    </row>
    <row r="131" spans="1:3" ht="12.75">
      <c r="A131" s="188"/>
      <c r="B131" s="189"/>
      <c r="C131" s="190"/>
    </row>
    <row r="132" spans="1:3" ht="12.75">
      <c r="A132" s="191"/>
      <c r="B132" s="192"/>
      <c r="C132" s="193"/>
    </row>
    <row r="133" spans="1:3" ht="12.75">
      <c r="A133" s="331" t="s">
        <v>61</v>
      </c>
      <c r="B133" s="331"/>
      <c r="C133" s="331"/>
    </row>
    <row r="134" spans="1:3" ht="12.75">
      <c r="A134" s="195"/>
      <c r="B134" s="39"/>
      <c r="C134" s="190"/>
    </row>
    <row r="135" spans="1:3" ht="12.75">
      <c r="A135" s="195"/>
      <c r="B135" s="39"/>
      <c r="C135" s="190"/>
    </row>
    <row r="136" spans="1:3" ht="12.75">
      <c r="A136" s="195"/>
      <c r="B136" s="39"/>
      <c r="C136" s="190"/>
    </row>
    <row r="137" spans="1:3" ht="12.75">
      <c r="A137" s="195"/>
      <c r="B137" s="39"/>
      <c r="C137" s="190"/>
    </row>
    <row r="138" spans="1:3" s="43" customFormat="1" ht="12.75">
      <c r="A138" s="195"/>
      <c r="B138" s="39"/>
      <c r="C138" s="196"/>
    </row>
    <row r="139" spans="1:3" ht="12.75">
      <c r="A139" s="195"/>
      <c r="B139" s="39"/>
      <c r="C139" s="190"/>
    </row>
    <row r="140" spans="1:3" ht="12.75">
      <c r="A140" s="195"/>
      <c r="B140" s="39"/>
      <c r="C140" s="190"/>
    </row>
    <row r="141" spans="1:3" ht="12.75">
      <c r="A141" s="195"/>
      <c r="B141" s="39"/>
      <c r="C141" s="190"/>
    </row>
    <row r="142" spans="1:3" ht="12.75">
      <c r="A142" s="195"/>
      <c r="B142" s="39"/>
      <c r="C142" s="190"/>
    </row>
    <row r="143" spans="1:3" ht="12.75">
      <c r="A143" s="188"/>
      <c r="B143" s="189"/>
      <c r="C143" s="190"/>
    </row>
    <row r="144" spans="1:3" ht="12.75">
      <c r="A144" s="188"/>
      <c r="B144" s="189"/>
      <c r="C144" s="190"/>
    </row>
    <row r="145" spans="1:3" ht="12.75">
      <c r="A145" s="188"/>
      <c r="B145" s="189"/>
      <c r="C145" s="190"/>
    </row>
    <row r="146" spans="1:3" ht="12.75">
      <c r="A146" s="188"/>
      <c r="B146" s="39"/>
      <c r="C146" s="190"/>
    </row>
    <row r="147" spans="1:3" ht="12.75">
      <c r="A147" s="188"/>
      <c r="B147" s="189"/>
      <c r="C147" s="190"/>
    </row>
    <row r="148" spans="1:3" ht="12.75">
      <c r="A148" s="188"/>
      <c r="B148" s="189"/>
      <c r="C148" s="190"/>
    </row>
    <row r="149" spans="1:3" ht="12.75">
      <c r="A149" s="188"/>
      <c r="B149" s="189"/>
      <c r="C149" s="190"/>
    </row>
    <row r="150" spans="1:3" ht="12.75">
      <c r="A150" s="188"/>
      <c r="B150" s="189"/>
      <c r="C150" s="190"/>
    </row>
    <row r="151" spans="1:3" ht="12.75">
      <c r="A151" s="188"/>
      <c r="B151" s="189"/>
      <c r="C151" s="190"/>
    </row>
    <row r="152" spans="1:3" ht="12.75">
      <c r="A152" s="188"/>
      <c r="B152" s="189"/>
      <c r="C152" s="190"/>
    </row>
    <row r="153" spans="1:3" ht="12.75">
      <c r="A153" s="188"/>
      <c r="B153" s="189"/>
      <c r="C153" s="190"/>
    </row>
    <row r="154" spans="1:3" ht="12.75">
      <c r="A154" s="188"/>
      <c r="B154" s="189"/>
      <c r="C154" s="190"/>
    </row>
    <row r="155" spans="1:3" ht="12.75">
      <c r="A155" s="188"/>
      <c r="B155" s="189"/>
      <c r="C155" s="190"/>
    </row>
    <row r="156" spans="1:3" ht="12.75">
      <c r="A156" s="188"/>
      <c r="B156" s="189"/>
      <c r="C156" s="190"/>
    </row>
    <row r="157" spans="1:3" ht="12.75">
      <c r="A157" s="188"/>
      <c r="B157" s="189"/>
      <c r="C157" s="190"/>
    </row>
    <row r="158" spans="1:3" ht="12.75">
      <c r="A158" s="188"/>
      <c r="B158" s="189"/>
      <c r="C158" s="190"/>
    </row>
    <row r="159" spans="1:3" ht="12.75">
      <c r="A159" s="191"/>
      <c r="B159" s="192"/>
      <c r="C159" s="193"/>
    </row>
    <row r="160" spans="1:3" ht="12.75">
      <c r="A160" s="331" t="s">
        <v>54</v>
      </c>
      <c r="B160" s="331"/>
      <c r="C160" s="331"/>
    </row>
    <row r="161" spans="1:3" ht="12.75">
      <c r="A161" s="195"/>
      <c r="B161" s="39"/>
      <c r="C161" s="190"/>
    </row>
    <row r="162" spans="1:3" ht="12.75">
      <c r="A162" s="195"/>
      <c r="B162" s="39"/>
      <c r="C162" s="190"/>
    </row>
    <row r="163" spans="1:3" ht="12.75">
      <c r="A163" s="195"/>
      <c r="B163" s="39"/>
      <c r="C163" s="190"/>
    </row>
    <row r="164" spans="1:3" ht="12.75">
      <c r="A164" s="195"/>
      <c r="B164" s="39"/>
      <c r="C164" s="190"/>
    </row>
    <row r="165" spans="1:3" ht="12.75">
      <c r="A165" s="195"/>
      <c r="B165" s="39"/>
      <c r="C165" s="190"/>
    </row>
    <row r="166" spans="1:3" ht="12.75">
      <c r="A166" s="195"/>
      <c r="B166" s="39"/>
      <c r="C166" s="190"/>
    </row>
    <row r="167" spans="1:3" ht="12.75">
      <c r="A167" s="195"/>
      <c r="B167" s="39"/>
      <c r="C167" s="190"/>
    </row>
    <row r="168" spans="1:3" ht="12.75">
      <c r="A168" s="195"/>
      <c r="B168" s="39"/>
      <c r="C168" s="190"/>
    </row>
    <row r="169" spans="1:3" ht="12.75">
      <c r="A169" s="188"/>
      <c r="B169" s="189"/>
      <c r="C169" s="190"/>
    </row>
    <row r="170" spans="1:3" ht="12.75">
      <c r="A170" s="188"/>
      <c r="B170" s="189"/>
      <c r="C170" s="190"/>
    </row>
    <row r="171" spans="1:3" ht="12.75">
      <c r="A171" s="188"/>
      <c r="B171" s="189"/>
      <c r="C171" s="190"/>
    </row>
    <row r="172" spans="1:3" ht="12.75">
      <c r="A172" s="188"/>
      <c r="B172" s="189"/>
      <c r="C172" s="190"/>
    </row>
    <row r="173" spans="1:3" ht="12.75">
      <c r="A173" s="188"/>
      <c r="B173" s="189"/>
      <c r="C173" s="190"/>
    </row>
    <row r="174" spans="1:3" ht="12.75">
      <c r="A174" s="188"/>
      <c r="B174" s="189"/>
      <c r="C174" s="190"/>
    </row>
    <row r="175" spans="1:3" ht="12.75">
      <c r="A175" s="188"/>
      <c r="B175" s="189"/>
      <c r="C175" s="190"/>
    </row>
    <row r="176" spans="1:3" ht="12.75">
      <c r="A176" s="188"/>
      <c r="B176" s="189"/>
      <c r="C176" s="190"/>
    </row>
    <row r="177" spans="1:3" ht="12.75">
      <c r="A177" s="188"/>
      <c r="B177" s="189"/>
      <c r="C177" s="190"/>
    </row>
    <row r="178" spans="1:3" ht="12.75">
      <c r="A178" s="188"/>
      <c r="B178" s="189"/>
      <c r="C178" s="190"/>
    </row>
    <row r="179" spans="1:3" ht="12.75">
      <c r="A179" s="188"/>
      <c r="B179" s="189"/>
      <c r="C179" s="190"/>
    </row>
    <row r="180" spans="1:3" ht="12.75">
      <c r="A180" s="188"/>
      <c r="B180" s="189"/>
      <c r="C180" s="190"/>
    </row>
    <row r="181" spans="1:3" ht="12.75">
      <c r="A181" s="188"/>
      <c r="B181" s="189"/>
      <c r="C181" s="190"/>
    </row>
    <row r="182" spans="1:3" ht="12.75">
      <c r="A182" s="188"/>
      <c r="B182" s="189"/>
      <c r="C182" s="190"/>
    </row>
    <row r="183" spans="1:3" ht="12.75">
      <c r="A183" s="188"/>
      <c r="B183" s="189"/>
      <c r="C183" s="190"/>
    </row>
    <row r="184" spans="1:3" ht="12.75">
      <c r="A184" s="188"/>
      <c r="B184" s="189"/>
      <c r="C184" s="190"/>
    </row>
    <row r="185" spans="1:3" ht="12.75">
      <c r="A185" s="191"/>
      <c r="B185" s="192"/>
      <c r="C185" s="193"/>
    </row>
    <row r="186" spans="1:3" ht="12.75">
      <c r="A186" s="331" t="s">
        <v>332</v>
      </c>
      <c r="B186" s="331"/>
      <c r="C186" s="331"/>
    </row>
    <row r="187" spans="1:3" ht="12.75">
      <c r="A187" s="197"/>
      <c r="B187" s="39"/>
      <c r="C187" s="196"/>
    </row>
    <row r="188" spans="1:3" ht="12.75">
      <c r="A188" s="198"/>
      <c r="B188" s="39"/>
      <c r="C188" s="196"/>
    </row>
    <row r="189" spans="1:3" ht="12.75">
      <c r="A189" s="198"/>
      <c r="B189" s="39"/>
      <c r="C189" s="196"/>
    </row>
    <row r="190" spans="1:3" ht="12.75">
      <c r="A190" s="198"/>
      <c r="B190" s="39"/>
      <c r="C190" s="196"/>
    </row>
    <row r="191" spans="1:3" ht="12.75">
      <c r="A191" s="198"/>
      <c r="B191" s="39"/>
      <c r="C191" s="196"/>
    </row>
    <row r="192" spans="1:3" ht="12.75">
      <c r="A192" s="198"/>
      <c r="B192" s="39"/>
      <c r="C192" s="196"/>
    </row>
    <row r="193" spans="1:3" ht="12.75">
      <c r="A193" s="198"/>
      <c r="B193" s="39"/>
      <c r="C193" s="196"/>
    </row>
    <row r="194" spans="1:3" ht="12.75">
      <c r="A194" s="198"/>
      <c r="B194" s="39"/>
      <c r="C194" s="196"/>
    </row>
    <row r="195" spans="1:3" ht="12.75">
      <c r="A195" s="198"/>
      <c r="B195" s="39"/>
      <c r="C195" s="196"/>
    </row>
    <row r="196" spans="1:3" ht="12.75">
      <c r="A196" s="198"/>
      <c r="B196" s="39"/>
      <c r="C196" s="196"/>
    </row>
    <row r="197" spans="1:3" ht="12.75">
      <c r="A197" s="198"/>
      <c r="B197" s="39"/>
      <c r="C197" s="196"/>
    </row>
    <row r="198" spans="1:3" ht="12.75">
      <c r="A198" s="198"/>
      <c r="B198" s="39"/>
      <c r="C198" s="196"/>
    </row>
    <row r="199" spans="1:3" ht="12.75">
      <c r="A199" s="198"/>
      <c r="B199" s="39"/>
      <c r="C199" s="196"/>
    </row>
    <row r="200" spans="1:3" ht="12.75">
      <c r="A200" s="198"/>
      <c r="B200" s="39"/>
      <c r="C200" s="196"/>
    </row>
    <row r="201" spans="1:3" ht="12.75">
      <c r="A201" s="198"/>
      <c r="B201" s="39"/>
      <c r="C201" s="196"/>
    </row>
    <row r="202" spans="1:3" ht="12.75">
      <c r="A202" s="198"/>
      <c r="B202" s="39"/>
      <c r="C202" s="196"/>
    </row>
    <row r="203" spans="1:3" ht="12.75">
      <c r="A203" s="195"/>
      <c r="B203" s="39"/>
      <c r="C203" s="196"/>
    </row>
    <row r="204" spans="1:3" ht="12.75">
      <c r="A204" s="195"/>
      <c r="B204" s="39"/>
      <c r="C204" s="196"/>
    </row>
    <row r="205" spans="1:3" ht="12.75">
      <c r="A205" s="188"/>
      <c r="B205" s="189"/>
      <c r="C205" s="190"/>
    </row>
    <row r="206" spans="1:3" ht="12.75">
      <c r="A206" s="191"/>
      <c r="B206" s="192"/>
      <c r="C206" s="193"/>
    </row>
    <row r="207" spans="1:3" ht="12.75">
      <c r="A207" s="331" t="s">
        <v>39</v>
      </c>
      <c r="B207" s="331"/>
      <c r="C207" s="331"/>
    </row>
    <row r="208" spans="1:3" ht="12.75">
      <c r="A208" s="188"/>
      <c r="B208" s="189"/>
      <c r="C208" s="190"/>
    </row>
    <row r="209" spans="1:3" ht="12.75">
      <c r="A209" s="188"/>
      <c r="B209" s="189"/>
      <c r="C209" s="190"/>
    </row>
    <row r="210" spans="1:3" ht="12.75">
      <c r="A210" s="188"/>
      <c r="B210" s="189"/>
      <c r="C210" s="190"/>
    </row>
    <row r="211" spans="1:3" ht="12.75">
      <c r="A211" s="188"/>
      <c r="B211" s="184"/>
      <c r="C211" s="190"/>
    </row>
    <row r="212" spans="1:3" ht="12.75">
      <c r="A212" s="188"/>
      <c r="B212" s="189"/>
      <c r="C212" s="190"/>
    </row>
    <row r="213" spans="1:3" ht="12.75">
      <c r="A213" s="188"/>
      <c r="B213" s="189"/>
      <c r="C213" s="190"/>
    </row>
    <row r="214" spans="1:3" ht="12.75">
      <c r="A214" s="188"/>
      <c r="B214" s="189"/>
      <c r="C214" s="190"/>
    </row>
    <row r="215" spans="1:3" ht="12.75">
      <c r="A215" s="188"/>
      <c r="B215" s="189"/>
      <c r="C215" s="190"/>
    </row>
    <row r="216" spans="1:3" ht="12.75">
      <c r="A216" s="188"/>
      <c r="B216" s="189"/>
      <c r="C216" s="190"/>
    </row>
    <row r="217" spans="1:3" ht="12.75">
      <c r="A217" s="188"/>
      <c r="B217" s="189"/>
      <c r="C217" s="190"/>
    </row>
    <row r="218" spans="1:3" ht="12.75">
      <c r="A218" s="188"/>
      <c r="B218" s="189"/>
      <c r="C218" s="190"/>
    </row>
    <row r="219" spans="1:3" ht="12.75">
      <c r="A219" s="188"/>
      <c r="B219" s="189"/>
      <c r="C219" s="190"/>
    </row>
    <row r="220" spans="1:3" ht="12.75">
      <c r="A220" s="188"/>
      <c r="B220" s="189"/>
      <c r="C220" s="190"/>
    </row>
    <row r="221" spans="1:3" ht="12.75">
      <c r="A221" s="188"/>
      <c r="B221" s="189"/>
      <c r="C221" s="190"/>
    </row>
    <row r="222" spans="1:3" ht="12.75">
      <c r="A222" s="188"/>
      <c r="B222" s="189"/>
      <c r="C222" s="190"/>
    </row>
    <row r="223" spans="1:3" ht="12.75">
      <c r="A223" s="188"/>
      <c r="B223" s="189"/>
      <c r="C223" s="190"/>
    </row>
    <row r="224" spans="1:3" ht="12.75">
      <c r="A224" s="188"/>
      <c r="B224" s="189"/>
      <c r="C224" s="190"/>
    </row>
    <row r="225" spans="1:3" ht="12.75">
      <c r="A225" s="188"/>
      <c r="B225" s="189"/>
      <c r="C225" s="190"/>
    </row>
    <row r="226" spans="1:3" ht="12.75">
      <c r="A226" s="188"/>
      <c r="B226" s="189"/>
      <c r="C226" s="190"/>
    </row>
    <row r="227" spans="1:3" ht="12.75">
      <c r="A227" s="191"/>
      <c r="B227" s="192"/>
      <c r="C227" s="193"/>
    </row>
    <row r="228" spans="1:3" ht="12.75">
      <c r="A228" s="331" t="s">
        <v>51</v>
      </c>
      <c r="B228" s="331"/>
      <c r="C228" s="331"/>
    </row>
    <row r="229" spans="1:3" ht="12.75">
      <c r="A229" s="188"/>
      <c r="B229" s="189"/>
      <c r="C229" s="190"/>
    </row>
    <row r="230" spans="1:3" ht="12.75">
      <c r="A230" s="188"/>
      <c r="B230" s="189"/>
      <c r="C230" s="190"/>
    </row>
    <row r="231" spans="1:3" ht="12.75">
      <c r="A231" s="188"/>
      <c r="B231" s="189"/>
      <c r="C231" s="190"/>
    </row>
    <row r="232" spans="1:3" ht="12.75">
      <c r="A232" s="188"/>
      <c r="B232" s="189"/>
      <c r="C232" s="190"/>
    </row>
    <row r="233" spans="1:3" ht="12.75">
      <c r="A233" s="188"/>
      <c r="B233" s="189"/>
      <c r="C233" s="190"/>
    </row>
    <row r="234" spans="1:3" ht="12.75">
      <c r="A234" s="188"/>
      <c r="B234" s="189"/>
      <c r="C234" s="190"/>
    </row>
    <row r="235" spans="1:3" ht="12.75">
      <c r="A235" s="188"/>
      <c r="B235" s="189"/>
      <c r="C235" s="190"/>
    </row>
    <row r="236" spans="1:3" ht="12.75">
      <c r="A236" s="188"/>
      <c r="B236" s="189"/>
      <c r="C236" s="190"/>
    </row>
    <row r="237" spans="1:3" ht="12.75">
      <c r="A237" s="188"/>
      <c r="B237" s="189"/>
      <c r="C237" s="190"/>
    </row>
    <row r="238" spans="1:3" ht="12.75">
      <c r="A238" s="188"/>
      <c r="B238" s="199"/>
      <c r="C238" s="190"/>
    </row>
    <row r="239" spans="1:3" ht="12.75">
      <c r="A239" s="188"/>
      <c r="B239" s="189"/>
      <c r="C239" s="190"/>
    </row>
    <row r="240" spans="1:3" ht="12.75">
      <c r="A240" s="188"/>
      <c r="B240" s="189"/>
      <c r="C240" s="190"/>
    </row>
    <row r="241" spans="1:3" ht="12.75">
      <c r="A241" s="188"/>
      <c r="B241" s="189"/>
      <c r="C241" s="190"/>
    </row>
    <row r="242" spans="1:3" ht="12.75">
      <c r="A242" s="188"/>
      <c r="B242" s="189"/>
      <c r="C242" s="190"/>
    </row>
    <row r="243" spans="1:3" ht="12.75">
      <c r="A243" s="188"/>
      <c r="B243" s="189"/>
      <c r="C243" s="190"/>
    </row>
    <row r="244" spans="1:3" ht="12.75">
      <c r="A244" s="188"/>
      <c r="B244" s="189"/>
      <c r="C244" s="190"/>
    </row>
    <row r="245" spans="1:3" ht="12.75">
      <c r="A245" s="188"/>
      <c r="B245" s="189"/>
      <c r="C245" s="190"/>
    </row>
    <row r="246" spans="1:3" ht="12.75">
      <c r="A246" s="188"/>
      <c r="B246" s="189"/>
      <c r="C246" s="190"/>
    </row>
    <row r="247" spans="1:3" ht="12.75">
      <c r="A247" s="188"/>
      <c r="B247" s="189"/>
      <c r="C247" s="190"/>
    </row>
    <row r="248" spans="1:3" ht="12.75">
      <c r="A248" s="191"/>
      <c r="B248" s="192"/>
      <c r="C248" s="193"/>
    </row>
    <row r="249" spans="1:3" ht="12.75">
      <c r="A249" s="331" t="s">
        <v>94</v>
      </c>
      <c r="B249" s="331"/>
      <c r="C249" s="331"/>
    </row>
    <row r="250" spans="1:3" ht="12.75">
      <c r="A250" s="200"/>
      <c r="B250" s="201"/>
      <c r="C250" s="190"/>
    </row>
    <row r="251" spans="1:3" ht="12.75">
      <c r="A251" s="200"/>
      <c r="B251" s="201"/>
      <c r="C251" s="190"/>
    </row>
    <row r="252" spans="1:3" ht="12.75">
      <c r="A252" s="200"/>
      <c r="B252" s="202"/>
      <c r="C252" s="190"/>
    </row>
    <row r="253" spans="1:3" ht="12.75">
      <c r="A253" s="200"/>
      <c r="B253" s="201"/>
      <c r="C253" s="190"/>
    </row>
    <row r="254" spans="1:3" ht="12.75">
      <c r="A254" s="200"/>
      <c r="B254" s="201"/>
      <c r="C254" s="190"/>
    </row>
    <row r="255" spans="1:3" ht="12.75">
      <c r="A255" s="200"/>
      <c r="B255" s="201"/>
      <c r="C255" s="190"/>
    </row>
    <row r="256" spans="1:3" ht="12.75">
      <c r="A256" s="200"/>
      <c r="B256" s="201"/>
      <c r="C256" s="190"/>
    </row>
    <row r="257" spans="1:3" ht="12.75">
      <c r="A257" s="200"/>
      <c r="B257" s="201"/>
      <c r="C257" s="190"/>
    </row>
    <row r="258" spans="1:3" ht="12.75">
      <c r="A258" s="200"/>
      <c r="B258" s="203"/>
      <c r="C258" s="190"/>
    </row>
    <row r="259" spans="1:3" ht="12.75">
      <c r="A259" s="200"/>
      <c r="B259" s="204"/>
      <c r="C259" s="205"/>
    </row>
    <row r="260" spans="1:3" ht="12.75">
      <c r="A260" s="200"/>
      <c r="B260" s="206"/>
      <c r="C260" s="190"/>
    </row>
    <row r="261" spans="1:3" ht="12.75">
      <c r="A261" s="200"/>
      <c r="B261" s="207"/>
      <c r="C261" s="190"/>
    </row>
    <row r="262" spans="1:3" ht="12.75">
      <c r="A262" s="200"/>
      <c r="B262" s="207"/>
      <c r="C262" s="190"/>
    </row>
    <row r="263" spans="1:3" ht="12.75">
      <c r="A263" s="200"/>
      <c r="B263" s="207"/>
      <c r="C263" s="190"/>
    </row>
    <row r="264" spans="1:3" ht="12.75">
      <c r="A264" s="200"/>
      <c r="B264" s="208"/>
      <c r="C264" s="190"/>
    </row>
    <row r="265" spans="1:3" ht="12.75">
      <c r="A265" s="200"/>
      <c r="B265" s="207"/>
      <c r="C265" s="190"/>
    </row>
    <row r="266" spans="1:3" ht="12.75">
      <c r="A266" s="200"/>
      <c r="B266" s="207"/>
      <c r="C266" s="190"/>
    </row>
    <row r="267" spans="1:3" ht="12.75">
      <c r="A267" s="200"/>
      <c r="B267" s="207"/>
      <c r="C267" s="190"/>
    </row>
    <row r="268" spans="1:3" ht="12.75">
      <c r="A268" s="200"/>
      <c r="B268" s="209"/>
      <c r="C268" s="190"/>
    </row>
    <row r="269" spans="1:3" ht="12.75">
      <c r="A269" s="210"/>
      <c r="B269" s="211"/>
      <c r="C269" s="193"/>
    </row>
    <row r="270" spans="1:3" ht="12.75">
      <c r="A270" s="331" t="s">
        <v>59</v>
      </c>
      <c r="B270" s="331"/>
      <c r="C270" s="331"/>
    </row>
    <row r="271" spans="1:3" ht="12.75">
      <c r="A271" s="188"/>
      <c r="B271" s="189"/>
      <c r="C271" s="190"/>
    </row>
    <row r="272" spans="1:3" ht="12.75">
      <c r="A272" s="188"/>
      <c r="B272" s="189"/>
      <c r="C272" s="190"/>
    </row>
    <row r="273" spans="1:3" ht="12.75">
      <c r="A273" s="188"/>
      <c r="B273" s="189"/>
      <c r="C273" s="190"/>
    </row>
    <row r="274" spans="1:3" ht="12.75">
      <c r="A274" s="188"/>
      <c r="B274" s="199"/>
      <c r="C274" s="190"/>
    </row>
    <row r="275" spans="1:3" ht="12.75">
      <c r="A275" s="188"/>
      <c r="B275" s="189"/>
      <c r="C275" s="190"/>
    </row>
    <row r="276" spans="1:3" ht="12.75">
      <c r="A276" s="188"/>
      <c r="B276" s="189"/>
      <c r="C276" s="190"/>
    </row>
    <row r="277" spans="1:3" ht="12.75">
      <c r="A277" s="188"/>
      <c r="B277" s="189"/>
      <c r="C277" s="190"/>
    </row>
    <row r="278" spans="1:3" ht="12.75">
      <c r="A278" s="188"/>
      <c r="B278" s="189"/>
      <c r="C278" s="190"/>
    </row>
    <row r="279" spans="1:3" ht="12.75">
      <c r="A279" s="188"/>
      <c r="B279" s="189"/>
      <c r="C279" s="190"/>
    </row>
    <row r="280" spans="1:3" ht="12.75">
      <c r="A280" s="188"/>
      <c r="B280" s="189"/>
      <c r="C280" s="190"/>
    </row>
    <row r="281" spans="1:3" ht="12.75">
      <c r="A281" s="188"/>
      <c r="B281" s="189"/>
      <c r="C281" s="190"/>
    </row>
    <row r="282" spans="1:3" ht="12.75">
      <c r="A282" s="188"/>
      <c r="B282" s="189"/>
      <c r="C282" s="190"/>
    </row>
    <row r="283" spans="1:3" ht="12.75">
      <c r="A283" s="188"/>
      <c r="B283" s="189"/>
      <c r="C283" s="190"/>
    </row>
    <row r="284" spans="1:3" ht="12.75">
      <c r="A284" s="188"/>
      <c r="B284" s="189"/>
      <c r="C284" s="190"/>
    </row>
    <row r="285" spans="1:3" ht="12.75">
      <c r="A285" s="188"/>
      <c r="B285" s="189"/>
      <c r="C285" s="190"/>
    </row>
    <row r="286" spans="1:3" ht="12.75">
      <c r="A286" s="188"/>
      <c r="B286" s="189"/>
      <c r="C286" s="190"/>
    </row>
    <row r="287" spans="1:3" ht="12.75">
      <c r="A287" s="188"/>
      <c r="B287" s="189"/>
      <c r="C287" s="190"/>
    </row>
    <row r="288" spans="1:3" ht="12.75">
      <c r="A288" s="188"/>
      <c r="B288" s="189"/>
      <c r="C288" s="190"/>
    </row>
    <row r="289" spans="1:3" ht="12.75">
      <c r="A289" s="188"/>
      <c r="B289" s="189"/>
      <c r="C289" s="190"/>
    </row>
    <row r="290" spans="1:3" ht="12.75">
      <c r="A290" s="188"/>
      <c r="B290" s="189"/>
      <c r="C290" s="190"/>
    </row>
    <row r="291" spans="1:3" ht="12.75">
      <c r="A291" s="188"/>
      <c r="B291" s="189"/>
      <c r="C291" s="190"/>
    </row>
    <row r="292" spans="1:3" ht="12.75">
      <c r="A292" s="188"/>
      <c r="B292" s="189"/>
      <c r="C292" s="190"/>
    </row>
    <row r="293" spans="1:3" ht="12.75">
      <c r="A293" s="188"/>
      <c r="B293" s="189"/>
      <c r="C293" s="190"/>
    </row>
    <row r="294" spans="1:3" ht="12.75">
      <c r="A294" s="188"/>
      <c r="B294" s="189"/>
      <c r="C294" s="190"/>
    </row>
    <row r="295" spans="1:3" ht="12.75">
      <c r="A295" s="191"/>
      <c r="B295" s="192"/>
      <c r="C295" s="193"/>
    </row>
    <row r="296" spans="1:3" ht="12.75">
      <c r="A296" s="331" t="s">
        <v>331</v>
      </c>
      <c r="B296" s="331"/>
      <c r="C296" s="331"/>
    </row>
    <row r="297" spans="1:3" ht="12.75">
      <c r="A297" s="212"/>
      <c r="B297" s="213"/>
      <c r="C297" s="214"/>
    </row>
    <row r="298" spans="1:3" ht="12.75">
      <c r="A298" s="212"/>
      <c r="B298" s="213"/>
      <c r="C298" s="214"/>
    </row>
    <row r="299" spans="1:3" ht="12.75">
      <c r="A299" s="212"/>
      <c r="B299" s="213"/>
      <c r="C299" s="214"/>
    </row>
    <row r="300" spans="1:3" ht="12.75">
      <c r="A300" s="212"/>
      <c r="B300" s="213"/>
      <c r="C300" s="214"/>
    </row>
    <row r="301" spans="1:3" ht="12.75">
      <c r="A301" s="212"/>
      <c r="B301" s="213"/>
      <c r="C301" s="214"/>
    </row>
    <row r="302" spans="1:3" ht="12.75">
      <c r="A302" s="212"/>
      <c r="B302" s="213"/>
      <c r="C302" s="214"/>
    </row>
    <row r="303" spans="1:3" ht="12.75">
      <c r="A303" s="212"/>
      <c r="B303" s="213"/>
      <c r="C303" s="214"/>
    </row>
    <row r="304" spans="1:3" ht="12.75">
      <c r="A304" s="212"/>
      <c r="B304" s="213"/>
      <c r="C304" s="214"/>
    </row>
    <row r="305" spans="1:3" ht="12.75">
      <c r="A305" s="212"/>
      <c r="B305" s="213"/>
      <c r="C305" s="214"/>
    </row>
    <row r="306" spans="1:3" ht="12.75">
      <c r="A306" s="212"/>
      <c r="B306" s="213"/>
      <c r="C306" s="214"/>
    </row>
    <row r="307" spans="1:3" ht="12.75">
      <c r="A307" s="212"/>
      <c r="B307" s="213"/>
      <c r="C307" s="214"/>
    </row>
    <row r="308" spans="1:3" ht="12.75">
      <c r="A308" s="212"/>
      <c r="B308" s="213"/>
      <c r="C308" s="214"/>
    </row>
    <row r="309" spans="1:3" ht="12.75">
      <c r="A309" s="212"/>
      <c r="B309" s="213"/>
      <c r="C309" s="214"/>
    </row>
    <row r="310" spans="1:3" ht="12.75">
      <c r="A310" s="212"/>
      <c r="B310" s="213"/>
      <c r="C310" s="214"/>
    </row>
    <row r="311" spans="1:3" ht="12.75">
      <c r="A311" s="212"/>
      <c r="B311" s="213"/>
      <c r="C311" s="214"/>
    </row>
    <row r="312" spans="1:3" ht="12.75">
      <c r="A312" s="188"/>
      <c r="B312" s="215"/>
      <c r="C312" s="190"/>
    </row>
    <row r="313" spans="1:3" ht="12.75">
      <c r="A313" s="188"/>
      <c r="B313" s="189"/>
      <c r="C313" s="190"/>
    </row>
    <row r="314" spans="1:3" ht="12.75">
      <c r="A314" s="188"/>
      <c r="B314" s="189"/>
      <c r="C314" s="190"/>
    </row>
    <row r="315" spans="1:3" ht="12.75">
      <c r="A315" s="188"/>
      <c r="B315" s="189"/>
      <c r="C315" s="190"/>
    </row>
    <row r="316" spans="1:3" ht="12.75">
      <c r="A316" s="191"/>
      <c r="B316" s="192"/>
      <c r="C316" s="193"/>
    </row>
    <row r="317" spans="1:3" ht="12.75">
      <c r="A317" s="331" t="s">
        <v>66</v>
      </c>
      <c r="B317" s="331"/>
      <c r="C317" s="331"/>
    </row>
    <row r="318" spans="1:3" ht="12.75">
      <c r="A318" s="188"/>
      <c r="B318" s="189"/>
      <c r="C318" s="190"/>
    </row>
    <row r="319" spans="1:3" ht="12.75">
      <c r="A319" s="188"/>
      <c r="B319" s="189"/>
      <c r="C319" s="190"/>
    </row>
    <row r="320" spans="1:3" ht="12.75">
      <c r="A320" s="188"/>
      <c r="B320" s="189"/>
      <c r="C320" s="190"/>
    </row>
    <row r="321" spans="1:3" ht="12.75">
      <c r="A321" s="188"/>
      <c r="B321" s="189"/>
      <c r="C321" s="190"/>
    </row>
    <row r="322" spans="1:3" ht="12.75">
      <c r="A322" s="188"/>
      <c r="B322" s="189"/>
      <c r="C322" s="190"/>
    </row>
    <row r="323" spans="1:3" ht="12.75">
      <c r="A323" s="188"/>
      <c r="B323" s="189"/>
      <c r="C323" s="190"/>
    </row>
    <row r="324" spans="1:3" ht="12.75">
      <c r="A324" s="188"/>
      <c r="B324" s="189"/>
      <c r="C324" s="190"/>
    </row>
    <row r="325" spans="1:3" ht="12.75">
      <c r="A325" s="188"/>
      <c r="B325" s="189"/>
      <c r="C325" s="190"/>
    </row>
    <row r="326" spans="1:3" ht="12.75">
      <c r="A326" s="188"/>
      <c r="B326" s="189"/>
      <c r="C326" s="190"/>
    </row>
    <row r="327" spans="1:3" ht="12.75">
      <c r="A327" s="188"/>
      <c r="B327" s="189"/>
      <c r="C327" s="190"/>
    </row>
    <row r="328" spans="1:3" ht="12.75">
      <c r="A328" s="188"/>
      <c r="B328" s="189"/>
      <c r="C328" s="190"/>
    </row>
    <row r="329" spans="1:3" ht="12.75">
      <c r="A329" s="188"/>
      <c r="B329" s="189"/>
      <c r="C329" s="190"/>
    </row>
    <row r="330" spans="1:3" ht="12.75">
      <c r="A330" s="188"/>
      <c r="B330" s="189"/>
      <c r="C330" s="190"/>
    </row>
    <row r="331" spans="1:3" ht="12.75">
      <c r="A331" s="188"/>
      <c r="B331" s="189"/>
      <c r="C331" s="190"/>
    </row>
    <row r="332" spans="1:3" ht="12.75">
      <c r="A332" s="188"/>
      <c r="B332" s="189"/>
      <c r="C332" s="190"/>
    </row>
    <row r="333" spans="1:3" ht="12.75">
      <c r="A333" s="188"/>
      <c r="B333" s="189"/>
      <c r="C333" s="190"/>
    </row>
    <row r="334" spans="1:3" ht="12.75">
      <c r="A334" s="188"/>
      <c r="B334" s="189"/>
      <c r="C334" s="190"/>
    </row>
    <row r="335" spans="1:3" ht="12.75">
      <c r="A335" s="188"/>
      <c r="B335" s="189"/>
      <c r="C335" s="190"/>
    </row>
    <row r="336" spans="1:3" ht="12.75">
      <c r="A336" s="188"/>
      <c r="B336" s="189"/>
      <c r="C336" s="190"/>
    </row>
    <row r="337" spans="1:3" ht="12.75">
      <c r="A337" s="188"/>
      <c r="B337" s="189"/>
      <c r="C337" s="190"/>
    </row>
    <row r="338" spans="1:3" ht="12.75">
      <c r="A338" s="191"/>
      <c r="B338" s="192"/>
      <c r="C338" s="193"/>
    </row>
    <row r="339" spans="1:3" ht="12.75">
      <c r="A339" s="331" t="s">
        <v>335</v>
      </c>
      <c r="B339" s="331"/>
      <c r="C339" s="331"/>
    </row>
    <row r="340" spans="1:3" ht="12.75">
      <c r="A340" s="216"/>
      <c r="B340" s="189"/>
      <c r="C340" s="190"/>
    </row>
    <row r="341" spans="1:3" ht="12.75">
      <c r="A341" s="216"/>
      <c r="B341" s="189"/>
      <c r="C341" s="190"/>
    </row>
    <row r="342" spans="1:3" ht="12.75">
      <c r="A342" s="216"/>
      <c r="B342" s="189"/>
      <c r="C342" s="190"/>
    </row>
    <row r="343" spans="1:3" ht="12.75">
      <c r="A343" s="216"/>
      <c r="B343" s="189"/>
      <c r="C343" s="190"/>
    </row>
    <row r="344" spans="1:3" ht="12.75">
      <c r="A344" s="216"/>
      <c r="B344" s="189"/>
      <c r="C344" s="190"/>
    </row>
    <row r="345" spans="1:3" ht="12.75">
      <c r="A345" s="216"/>
      <c r="B345" s="189"/>
      <c r="C345" s="190"/>
    </row>
    <row r="346" spans="1:3" ht="12.75">
      <c r="A346" s="216"/>
      <c r="B346" s="189"/>
      <c r="C346" s="190"/>
    </row>
    <row r="347" spans="1:3" ht="12.75">
      <c r="A347" s="216"/>
      <c r="B347" s="189"/>
      <c r="C347" s="190"/>
    </row>
    <row r="348" spans="1:3" ht="12.75">
      <c r="A348" s="216"/>
      <c r="B348" s="189"/>
      <c r="C348" s="190"/>
    </row>
    <row r="349" spans="1:3" ht="12.75">
      <c r="A349" s="216"/>
      <c r="B349" s="189"/>
      <c r="C349" s="190"/>
    </row>
    <row r="350" spans="1:3" ht="12.75">
      <c r="A350" s="216"/>
      <c r="B350" s="189"/>
      <c r="C350" s="190"/>
    </row>
    <row r="351" spans="1:3" ht="12.75">
      <c r="A351" s="216"/>
      <c r="C351" s="190"/>
    </row>
    <row r="352" spans="1:3" ht="12.75">
      <c r="A352" s="216"/>
      <c r="B352" s="189"/>
      <c r="C352" s="190"/>
    </row>
    <row r="353" spans="1:3" ht="12.75">
      <c r="A353" s="216"/>
      <c r="B353" s="189"/>
      <c r="C353" s="190"/>
    </row>
    <row r="354" spans="1:3" ht="12.75">
      <c r="A354" s="216"/>
      <c r="B354" s="189"/>
      <c r="C354" s="190"/>
    </row>
    <row r="355" spans="1:3" ht="12.75">
      <c r="A355" s="216"/>
      <c r="B355" s="189"/>
      <c r="C355" s="190"/>
    </row>
    <row r="356" spans="1:3" ht="12.75">
      <c r="A356" s="216"/>
      <c r="B356" s="189"/>
      <c r="C356" s="190"/>
    </row>
    <row r="357" spans="1:3" ht="12.75">
      <c r="A357" s="216"/>
      <c r="B357" s="189"/>
      <c r="C357" s="190"/>
    </row>
    <row r="358" spans="1:3" ht="12.75">
      <c r="A358" s="216"/>
      <c r="B358" s="189"/>
      <c r="C358" s="190"/>
    </row>
    <row r="359" spans="1:3" ht="12.75">
      <c r="A359" s="217"/>
      <c r="B359" s="218"/>
      <c r="C359" s="190"/>
    </row>
    <row r="360" spans="1:3" ht="12.75">
      <c r="A360" s="219"/>
      <c r="B360" s="192"/>
      <c r="C360" s="193"/>
    </row>
  </sheetData>
  <sheetProtection selectLockedCells="1" selectUnlockedCells="1"/>
  <mergeCells count="15">
    <mergeCell ref="A2:C2"/>
    <mergeCell ref="A29:C29"/>
    <mergeCell ref="A55:C55"/>
    <mergeCell ref="A81:C81"/>
    <mergeCell ref="A107:C107"/>
    <mergeCell ref="A133:C133"/>
    <mergeCell ref="A296:C296"/>
    <mergeCell ref="A317:C317"/>
    <mergeCell ref="A339:C339"/>
    <mergeCell ref="A160:C160"/>
    <mergeCell ref="A186:C186"/>
    <mergeCell ref="A207:C207"/>
    <mergeCell ref="A228:C228"/>
    <mergeCell ref="A249:C249"/>
    <mergeCell ref="A270:C27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">
      <selection activeCell="B22" activeCellId="1" sqref="C3:C51 B22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424</v>
      </c>
      <c r="B7" s="322"/>
      <c r="C7" s="323" t="s">
        <v>425</v>
      </c>
      <c r="D7" s="323"/>
      <c r="E7" s="323"/>
      <c r="F7" s="323"/>
      <c r="G7" s="323"/>
      <c r="H7" s="323"/>
      <c r="I7" s="322" t="s">
        <v>374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Заявки!A107</f>
        <v>Авангард</v>
      </c>
      <c r="D11" s="335"/>
      <c r="E11" s="335"/>
      <c r="F11" s="335"/>
      <c r="G11" s="317" t="s">
        <v>358</v>
      </c>
      <c r="H11" s="317"/>
      <c r="I11" s="336" t="str">
        <f>Заявки!A317</f>
        <v>Гарантстрой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Заявки!A108</f>
        <v>0</v>
      </c>
      <c r="B14" s="277">
        <f>Заявки!B108</f>
        <v>0</v>
      </c>
      <c r="C14" s="9"/>
      <c r="D14" s="10"/>
      <c r="E14" s="9"/>
      <c r="F14" s="11"/>
      <c r="G14" s="7">
        <f>Заявки!A318</f>
        <v>0</v>
      </c>
      <c r="H14" s="277">
        <f>Заявки!B318</f>
        <v>0</v>
      </c>
      <c r="I14" s="9"/>
      <c r="J14" s="10"/>
      <c r="K14" s="9"/>
      <c r="L14" s="11"/>
    </row>
    <row r="15" spans="1:12" ht="15" customHeight="1">
      <c r="A15" s="7">
        <f>Заявки!A109</f>
        <v>0</v>
      </c>
      <c r="B15" s="277">
        <f>Заявки!B109</f>
        <v>0</v>
      </c>
      <c r="C15" s="8"/>
      <c r="D15" s="14">
        <v>2</v>
      </c>
      <c r="E15" s="8"/>
      <c r="F15" s="15"/>
      <c r="G15" s="7">
        <f>Заявки!A319</f>
        <v>0</v>
      </c>
      <c r="H15" s="277">
        <f>Заявки!B319</f>
        <v>0</v>
      </c>
      <c r="I15" s="8"/>
      <c r="J15" s="14"/>
      <c r="K15" s="8"/>
      <c r="L15" s="15"/>
    </row>
    <row r="16" spans="1:12" ht="15" customHeight="1">
      <c r="A16" s="7">
        <f>Заявки!A110</f>
        <v>0</v>
      </c>
      <c r="B16" s="277">
        <f>Заявки!B110</f>
        <v>0</v>
      </c>
      <c r="C16" s="8"/>
      <c r="D16" s="14"/>
      <c r="E16" s="8"/>
      <c r="F16" s="15"/>
      <c r="G16" s="7">
        <f>Заявки!A320</f>
        <v>0</v>
      </c>
      <c r="H16" s="277">
        <f>Заявки!B320</f>
        <v>0</v>
      </c>
      <c r="I16" s="8"/>
      <c r="J16" s="14">
        <v>3</v>
      </c>
      <c r="K16" s="8"/>
      <c r="L16" s="15"/>
    </row>
    <row r="17" spans="1:12" ht="15" customHeight="1">
      <c r="A17" s="7">
        <f>Заявки!A111</f>
        <v>0</v>
      </c>
      <c r="B17" s="277">
        <f>Заявки!B111</f>
        <v>0</v>
      </c>
      <c r="C17" s="8"/>
      <c r="D17" s="14">
        <v>1</v>
      </c>
      <c r="E17" s="8"/>
      <c r="F17" s="15"/>
      <c r="G17" s="7">
        <f>Заявки!A321</f>
        <v>0</v>
      </c>
      <c r="H17" s="277">
        <f>Заявки!B321</f>
        <v>0</v>
      </c>
      <c r="I17" s="8"/>
      <c r="J17" s="14"/>
      <c r="K17" s="8"/>
      <c r="L17" s="15"/>
    </row>
    <row r="18" spans="1:12" ht="15" customHeight="1">
      <c r="A18" s="7">
        <f>Заявки!A112</f>
        <v>0</v>
      </c>
      <c r="B18" s="277">
        <f>Заявки!B112</f>
        <v>0</v>
      </c>
      <c r="C18" s="8"/>
      <c r="D18" s="14">
        <v>2</v>
      </c>
      <c r="E18" s="8"/>
      <c r="F18" s="15"/>
      <c r="G18" s="7">
        <f>Заявки!A322</f>
        <v>0</v>
      </c>
      <c r="H18" s="277">
        <f>Заявки!B322</f>
        <v>0</v>
      </c>
      <c r="I18" s="8"/>
      <c r="J18" s="14">
        <v>2</v>
      </c>
      <c r="K18" s="8"/>
      <c r="L18" s="15"/>
    </row>
    <row r="19" spans="1:12" ht="15" customHeight="1">
      <c r="A19" s="7">
        <f>Заявки!A113</f>
        <v>0</v>
      </c>
      <c r="B19" s="277">
        <f>Заявки!B113</f>
        <v>0</v>
      </c>
      <c r="C19" s="8"/>
      <c r="D19" s="14"/>
      <c r="E19" s="8"/>
      <c r="F19" s="15"/>
      <c r="G19" s="7">
        <f>Заявки!A323</f>
        <v>0</v>
      </c>
      <c r="H19" s="277">
        <f>Заявки!B323</f>
        <v>0</v>
      </c>
      <c r="I19" s="8"/>
      <c r="J19" s="14"/>
      <c r="K19" s="8"/>
      <c r="L19" s="15"/>
    </row>
    <row r="20" spans="1:12" ht="15" customHeight="1">
      <c r="A20" s="7">
        <f>Заявки!A114</f>
        <v>0</v>
      </c>
      <c r="B20" s="277">
        <f>Заявки!B114</f>
        <v>0</v>
      </c>
      <c r="C20" s="8"/>
      <c r="D20" s="14">
        <v>1</v>
      </c>
      <c r="E20" s="8"/>
      <c r="F20" s="15"/>
      <c r="G20" s="7">
        <f>Заявки!A324</f>
        <v>0</v>
      </c>
      <c r="H20" s="277">
        <f>Заявки!B324</f>
        <v>0</v>
      </c>
      <c r="I20" s="8"/>
      <c r="J20" s="14"/>
      <c r="K20" s="8"/>
      <c r="L20" s="15"/>
    </row>
    <row r="21" spans="1:12" ht="15" customHeight="1">
      <c r="A21" s="7">
        <f>Заявки!A115</f>
        <v>0</v>
      </c>
      <c r="B21" s="277">
        <f>Заявки!B115</f>
        <v>0</v>
      </c>
      <c r="C21" s="8"/>
      <c r="D21" s="14"/>
      <c r="E21" s="8"/>
      <c r="F21" s="15"/>
      <c r="G21" s="7">
        <f>Заявки!A325</f>
        <v>0</v>
      </c>
      <c r="H21" s="277">
        <f>Заявки!B325</f>
        <v>0</v>
      </c>
      <c r="I21" s="8"/>
      <c r="J21" s="14"/>
      <c r="K21" s="8"/>
      <c r="L21" s="15"/>
    </row>
    <row r="22" spans="1:12" ht="15" customHeight="1">
      <c r="A22" s="7">
        <f>Заявки!A116</f>
        <v>0</v>
      </c>
      <c r="B22" s="277">
        <f>Заявки!B116</f>
        <v>0</v>
      </c>
      <c r="C22" s="8"/>
      <c r="D22" s="14"/>
      <c r="E22" s="8"/>
      <c r="F22" s="15"/>
      <c r="G22" s="7">
        <f>Заявки!A326</f>
        <v>0</v>
      </c>
      <c r="H22" s="277">
        <f>Заявки!B326</f>
        <v>0</v>
      </c>
      <c r="I22" s="8"/>
      <c r="J22" s="14"/>
      <c r="K22" s="8"/>
      <c r="L22" s="15"/>
    </row>
    <row r="23" spans="1:12" ht="15" customHeight="1">
      <c r="A23" s="7">
        <f>Заявки!A117</f>
        <v>0</v>
      </c>
      <c r="B23" s="277">
        <f>Заявки!B117</f>
        <v>0</v>
      </c>
      <c r="C23" s="8"/>
      <c r="D23" s="14"/>
      <c r="E23" s="8"/>
      <c r="F23" s="15"/>
      <c r="G23" s="7">
        <f>Заявки!A327</f>
        <v>0</v>
      </c>
      <c r="H23" s="277">
        <f>Заявки!B327</f>
        <v>0</v>
      </c>
      <c r="I23" s="8"/>
      <c r="J23" s="14">
        <v>3</v>
      </c>
      <c r="K23" s="8"/>
      <c r="L23" s="15"/>
    </row>
    <row r="24" spans="1:12" ht="15" customHeight="1">
      <c r="A24" s="7">
        <f>Заявки!A118</f>
        <v>0</v>
      </c>
      <c r="B24" s="277">
        <f>Заявки!B118</f>
        <v>0</v>
      </c>
      <c r="C24" s="8"/>
      <c r="D24" s="14"/>
      <c r="E24" s="8"/>
      <c r="F24" s="15"/>
      <c r="G24" s="7">
        <f>Заявки!A328</f>
        <v>0</v>
      </c>
      <c r="H24" s="277">
        <f>Заявки!B328</f>
        <v>0</v>
      </c>
      <c r="I24" s="8"/>
      <c r="J24" s="14"/>
      <c r="K24" s="8"/>
      <c r="L24" s="15"/>
    </row>
    <row r="25" spans="1:12" ht="15" customHeight="1">
      <c r="A25" s="7">
        <f>Заявки!A119</f>
        <v>0</v>
      </c>
      <c r="B25" s="277">
        <f>Заявки!B119</f>
        <v>0</v>
      </c>
      <c r="C25" s="8"/>
      <c r="D25" s="14"/>
      <c r="E25" s="8"/>
      <c r="F25" s="15"/>
      <c r="G25" s="7">
        <f>Заявки!A329</f>
        <v>0</v>
      </c>
      <c r="H25" s="277">
        <f>Заявки!B329</f>
        <v>0</v>
      </c>
      <c r="I25" s="8"/>
      <c r="J25" s="14"/>
      <c r="K25" s="8"/>
      <c r="L25" s="15"/>
    </row>
    <row r="26" spans="1:12" ht="15" customHeight="1">
      <c r="A26" s="7">
        <f>Заявки!A120</f>
        <v>0</v>
      </c>
      <c r="B26" s="277">
        <f>Заявки!B120</f>
        <v>0</v>
      </c>
      <c r="C26" s="8"/>
      <c r="D26" s="14"/>
      <c r="E26" s="8"/>
      <c r="F26" s="15"/>
      <c r="G26" s="7">
        <f>Заявки!A330</f>
        <v>0</v>
      </c>
      <c r="H26" s="277">
        <f>Заявки!B330</f>
        <v>0</v>
      </c>
      <c r="I26" s="8"/>
      <c r="J26" s="14"/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>
        <f>Заявки!A331</f>
        <v>0</v>
      </c>
      <c r="H27" s="277">
        <f>Заявки!B331</f>
        <v>0</v>
      </c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>
        <f>Заявки!A332</f>
        <v>0</v>
      </c>
      <c r="H28" s="277">
        <f>Заявки!B332</f>
        <v>0</v>
      </c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>
        <f>Заявки!A333</f>
        <v>0</v>
      </c>
      <c r="H29" s="277">
        <f>Заявки!B333</f>
        <v>0</v>
      </c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>
        <f>Заявки!A334</f>
        <v>0</v>
      </c>
      <c r="H30" s="277">
        <f>Заявки!B334</f>
        <v>0</v>
      </c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>
        <f>Заявки!A335</f>
        <v>0</v>
      </c>
      <c r="H31" s="277">
        <f>Заявки!B335</f>
        <v>0</v>
      </c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>
        <f>Заявки!A336</f>
        <v>0</v>
      </c>
      <c r="H32" s="277">
        <f>Заявки!B336</f>
        <v>0</v>
      </c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>
        <f>Заявки!A337</f>
        <v>0</v>
      </c>
      <c r="H33" s="277">
        <f>Заявки!B337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3</v>
      </c>
      <c r="D45" s="303">
        <f>I45-C45</f>
        <v>3</v>
      </c>
      <c r="E45" s="303"/>
      <c r="F45" s="303"/>
      <c r="G45" s="303"/>
      <c r="H45" s="27"/>
      <c r="I45" s="304">
        <f>SUM(D14:D38)</f>
        <v>6</v>
      </c>
      <c r="J45" s="304"/>
      <c r="K45" s="304"/>
      <c r="L45" s="304"/>
    </row>
    <row r="46" spans="1:12" ht="15.75">
      <c r="A46" s="305" t="s">
        <v>27</v>
      </c>
      <c r="B46" s="305"/>
      <c r="C46" s="28">
        <v>3</v>
      </c>
      <c r="D46" s="303">
        <f>I46-C46</f>
        <v>5</v>
      </c>
      <c r="E46" s="303"/>
      <c r="F46" s="306"/>
      <c r="G46" s="306"/>
      <c r="H46" s="28"/>
      <c r="I46" s="304">
        <f>SUM(J14:J38)</f>
        <v>8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0">
      <selection activeCell="A47" activeCellId="1" sqref="C3:C51 A47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379</v>
      </c>
      <c r="B7" s="322"/>
      <c r="C7" s="323" t="s">
        <v>426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Заявки!A270</f>
        <v>Нефтяник</v>
      </c>
      <c r="D11" s="335"/>
      <c r="E11" s="335"/>
      <c r="F11" s="335"/>
      <c r="G11" s="317" t="s">
        <v>358</v>
      </c>
      <c r="H11" s="317"/>
      <c r="I11" s="336" t="str">
        <f>Заявки!A107</f>
        <v>Авангард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Заявки!A271</f>
        <v>0</v>
      </c>
      <c r="B14" s="277">
        <f>Заявки!B271</f>
        <v>0</v>
      </c>
      <c r="C14" s="9"/>
      <c r="D14" s="10">
        <v>1</v>
      </c>
      <c r="E14" s="9"/>
      <c r="F14" s="11"/>
      <c r="G14" s="7">
        <f>Заявки!A108</f>
        <v>0</v>
      </c>
      <c r="H14" s="277">
        <f>Заявки!B108</f>
        <v>0</v>
      </c>
      <c r="I14" s="9"/>
      <c r="J14" s="10"/>
      <c r="K14" s="9"/>
      <c r="L14" s="11"/>
    </row>
    <row r="15" spans="1:12" ht="15" customHeight="1">
      <c r="A15" s="7">
        <f>Заявки!A272</f>
        <v>0</v>
      </c>
      <c r="B15" s="277">
        <f>Заявки!B272</f>
        <v>0</v>
      </c>
      <c r="C15" s="8"/>
      <c r="D15" s="14"/>
      <c r="E15" s="8"/>
      <c r="F15" s="15"/>
      <c r="G15" s="7">
        <f>Заявки!A109</f>
        <v>0</v>
      </c>
      <c r="H15" s="277">
        <f>Заявки!B109</f>
        <v>0</v>
      </c>
      <c r="I15" s="8"/>
      <c r="J15" s="14"/>
      <c r="K15" s="8"/>
      <c r="L15" s="15"/>
    </row>
    <row r="16" spans="1:12" ht="15" customHeight="1">
      <c r="A16" s="7">
        <f>Заявки!A273</f>
        <v>0</v>
      </c>
      <c r="B16" s="277">
        <f>Заявки!B273</f>
        <v>0</v>
      </c>
      <c r="C16" s="8"/>
      <c r="D16" s="14"/>
      <c r="E16" s="8"/>
      <c r="F16" s="15"/>
      <c r="G16" s="7">
        <f>Заявки!A110</f>
        <v>0</v>
      </c>
      <c r="H16" s="277">
        <f>Заявки!B110</f>
        <v>0</v>
      </c>
      <c r="I16" s="8"/>
      <c r="J16" s="14"/>
      <c r="K16" s="8"/>
      <c r="L16" s="15"/>
    </row>
    <row r="17" spans="1:12" ht="15" customHeight="1">
      <c r="A17" s="7">
        <f>Заявки!A274</f>
        <v>0</v>
      </c>
      <c r="B17" s="277">
        <f>Заявки!B274</f>
        <v>0</v>
      </c>
      <c r="C17" s="8"/>
      <c r="D17" s="14"/>
      <c r="E17" s="8"/>
      <c r="F17" s="15"/>
      <c r="G17" s="7">
        <f>Заявки!A111</f>
        <v>0</v>
      </c>
      <c r="H17" s="277">
        <f>Заявки!B111</f>
        <v>0</v>
      </c>
      <c r="I17" s="8"/>
      <c r="J17" s="14"/>
      <c r="K17" s="8"/>
      <c r="L17" s="15"/>
    </row>
    <row r="18" spans="1:12" ht="15" customHeight="1">
      <c r="A18" s="7">
        <f>Заявки!A275</f>
        <v>0</v>
      </c>
      <c r="B18" s="277">
        <f>Заявки!B275</f>
        <v>0</v>
      </c>
      <c r="C18" s="8"/>
      <c r="D18" s="14"/>
      <c r="E18" s="8"/>
      <c r="F18" s="15"/>
      <c r="G18" s="7">
        <f>Заявки!A112</f>
        <v>0</v>
      </c>
      <c r="H18" s="277">
        <f>Заявки!B112</f>
        <v>0</v>
      </c>
      <c r="I18" s="8"/>
      <c r="J18" s="14"/>
      <c r="K18" s="8"/>
      <c r="L18" s="15"/>
    </row>
    <row r="19" spans="1:12" ht="15" customHeight="1">
      <c r="A19" s="7">
        <f>Заявки!A276</f>
        <v>0</v>
      </c>
      <c r="B19" s="277">
        <f>Заявки!B276</f>
        <v>0</v>
      </c>
      <c r="C19" s="8"/>
      <c r="D19" s="14">
        <v>1</v>
      </c>
      <c r="E19" s="8"/>
      <c r="F19" s="15"/>
      <c r="G19" s="7">
        <f>Заявки!A113</f>
        <v>0</v>
      </c>
      <c r="H19" s="277">
        <f>Заявки!B113</f>
        <v>0</v>
      </c>
      <c r="I19" s="8"/>
      <c r="J19" s="14">
        <v>2</v>
      </c>
      <c r="K19" s="8"/>
      <c r="L19" s="15"/>
    </row>
    <row r="20" spans="1:12" ht="15" customHeight="1">
      <c r="A20" s="7">
        <f>Заявки!A277</f>
        <v>0</v>
      </c>
      <c r="B20" s="277">
        <f>Заявки!B277</f>
        <v>0</v>
      </c>
      <c r="C20" s="8"/>
      <c r="D20" s="14"/>
      <c r="E20" s="8"/>
      <c r="F20" s="15"/>
      <c r="G20" s="7">
        <f>Заявки!A114</f>
        <v>0</v>
      </c>
      <c r="H20" s="277">
        <f>Заявки!B114</f>
        <v>0</v>
      </c>
      <c r="I20" s="8"/>
      <c r="J20" s="14">
        <v>6</v>
      </c>
      <c r="K20" s="8"/>
      <c r="L20" s="15"/>
    </row>
    <row r="21" spans="1:12" ht="15" customHeight="1">
      <c r="A21" s="7">
        <f>Заявки!A278</f>
        <v>0</v>
      </c>
      <c r="B21" s="277">
        <f>Заявки!B278</f>
        <v>0</v>
      </c>
      <c r="C21" s="8"/>
      <c r="D21" s="14">
        <v>1</v>
      </c>
      <c r="E21" s="8"/>
      <c r="F21" s="15"/>
      <c r="G21" s="7">
        <f>Заявки!A115</f>
        <v>0</v>
      </c>
      <c r="H21" s="277">
        <f>Заявки!B115</f>
        <v>0</v>
      </c>
      <c r="I21" s="8"/>
      <c r="J21" s="14"/>
      <c r="K21" s="8"/>
      <c r="L21" s="15"/>
    </row>
    <row r="22" spans="1:12" ht="15" customHeight="1">
      <c r="A22" s="7">
        <f>Заявки!A279</f>
        <v>0</v>
      </c>
      <c r="B22" s="277">
        <f>Заявки!B279</f>
        <v>0</v>
      </c>
      <c r="C22" s="8"/>
      <c r="D22" s="14"/>
      <c r="E22" s="8"/>
      <c r="F22" s="15"/>
      <c r="G22" s="7">
        <f>Заявки!A116</f>
        <v>0</v>
      </c>
      <c r="H22" s="277">
        <f>Заявки!B116</f>
        <v>0</v>
      </c>
      <c r="I22" s="8"/>
      <c r="J22" s="14"/>
      <c r="K22" s="8"/>
      <c r="L22" s="15"/>
    </row>
    <row r="23" spans="1:12" ht="15" customHeight="1">
      <c r="A23" s="7">
        <f>Заявки!A280</f>
        <v>0</v>
      </c>
      <c r="B23" s="277">
        <f>Заявки!B280</f>
        <v>0</v>
      </c>
      <c r="C23" s="8"/>
      <c r="D23" s="14">
        <v>9</v>
      </c>
      <c r="E23" s="8"/>
      <c r="F23" s="15"/>
      <c r="G23" s="7">
        <f>Заявки!A117</f>
        <v>0</v>
      </c>
      <c r="H23" s="277">
        <f>Заявки!B117</f>
        <v>0</v>
      </c>
      <c r="I23" s="8"/>
      <c r="J23" s="14"/>
      <c r="K23" s="8"/>
      <c r="L23" s="15"/>
    </row>
    <row r="24" spans="1:12" ht="15" customHeight="1">
      <c r="A24" s="7">
        <f>Заявки!A281</f>
        <v>0</v>
      </c>
      <c r="B24" s="277">
        <f>Заявки!B281</f>
        <v>0</v>
      </c>
      <c r="C24" s="8"/>
      <c r="D24" s="14"/>
      <c r="E24" s="8"/>
      <c r="F24" s="15"/>
      <c r="G24" s="7">
        <f>Заявки!A118</f>
        <v>0</v>
      </c>
      <c r="H24" s="277">
        <f>Заявки!B118</f>
        <v>0</v>
      </c>
      <c r="I24" s="8"/>
      <c r="J24" s="14"/>
      <c r="K24" s="8"/>
      <c r="L24" s="15"/>
    </row>
    <row r="25" spans="1:12" ht="15" customHeight="1">
      <c r="A25" s="7">
        <f>Заявки!A282</f>
        <v>0</v>
      </c>
      <c r="B25" s="277">
        <f>Заявки!B282</f>
        <v>0</v>
      </c>
      <c r="C25" s="8"/>
      <c r="D25" s="14"/>
      <c r="E25" s="8"/>
      <c r="F25" s="15"/>
      <c r="G25" s="7">
        <f>Заявки!A119</f>
        <v>0</v>
      </c>
      <c r="H25" s="277">
        <f>Заявки!B119</f>
        <v>0</v>
      </c>
      <c r="I25" s="8"/>
      <c r="J25" s="14"/>
      <c r="K25" s="8"/>
      <c r="L25" s="15"/>
    </row>
    <row r="26" spans="1:12" ht="15" customHeight="1">
      <c r="A26" s="7">
        <f>Заявки!A283</f>
        <v>0</v>
      </c>
      <c r="B26" s="277">
        <f>Заявки!B283</f>
        <v>0</v>
      </c>
      <c r="C26" s="8"/>
      <c r="D26" s="14"/>
      <c r="E26" s="8"/>
      <c r="F26" s="15"/>
      <c r="G26" s="7">
        <f>Заявки!A120</f>
        <v>0</v>
      </c>
      <c r="H26" s="277">
        <f>Заявки!B120</f>
        <v>0</v>
      </c>
      <c r="I26" s="8"/>
      <c r="J26" s="14"/>
      <c r="K26" s="8"/>
      <c r="L26" s="15"/>
    </row>
    <row r="27" spans="1:12" ht="15" customHeight="1">
      <c r="A27" s="7">
        <f>Заявки!A284</f>
        <v>0</v>
      </c>
      <c r="B27" s="277">
        <f>Заявки!B284</f>
        <v>0</v>
      </c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>
        <f>Заявки!A285</f>
        <v>0</v>
      </c>
      <c r="B28" s="277">
        <f>Заявки!B285</f>
        <v>0</v>
      </c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>
        <f>Заявки!A286</f>
        <v>0</v>
      </c>
      <c r="B29" s="277">
        <f>Заявки!B286</f>
        <v>0</v>
      </c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>
        <f>Заявки!A287</f>
        <v>0</v>
      </c>
      <c r="B30" s="277">
        <f>Заявки!B287</f>
        <v>0</v>
      </c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>
        <f>Заявки!A288</f>
        <v>0</v>
      </c>
      <c r="B31" s="277">
        <f>Заявки!B288</f>
        <v>0</v>
      </c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>
        <f>Заявки!A289</f>
        <v>0</v>
      </c>
      <c r="B32" s="277">
        <f>Заявки!B289</f>
        <v>0</v>
      </c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>
        <f>Заявки!A290</f>
        <v>0</v>
      </c>
      <c r="B33" s="277">
        <f>Заявки!B290</f>
        <v>0</v>
      </c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9</v>
      </c>
      <c r="D45" s="303">
        <f>I45-C45</f>
        <v>3</v>
      </c>
      <c r="E45" s="303"/>
      <c r="F45" s="303"/>
      <c r="G45" s="303"/>
      <c r="H45" s="27"/>
      <c r="I45" s="304">
        <f>SUM(D14:D38)</f>
        <v>12</v>
      </c>
      <c r="J45" s="304"/>
      <c r="K45" s="304"/>
      <c r="L45" s="304"/>
    </row>
    <row r="46" spans="1:12" ht="15.75">
      <c r="A46" s="305" t="s">
        <v>27</v>
      </c>
      <c r="B46" s="305"/>
      <c r="C46" s="28">
        <v>5</v>
      </c>
      <c r="D46" s="303">
        <f>I46-C46</f>
        <v>3</v>
      </c>
      <c r="E46" s="303"/>
      <c r="F46" s="306"/>
      <c r="G46" s="306"/>
      <c r="H46" s="28"/>
      <c r="I46" s="304">
        <f>SUM(J14:J38)</f>
        <v>8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L48"/>
  <sheetViews>
    <sheetView zoomScale="115" zoomScaleNormal="115" zoomScalePageLayoutView="0" workbookViewId="0" topLeftCell="A19">
      <selection activeCell="N37" activeCellId="1" sqref="C3:C51 N37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427</v>
      </c>
      <c r="B7" s="322"/>
      <c r="C7" s="323" t="s">
        <v>428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Заявки!A296</f>
        <v>Вымпел</v>
      </c>
      <c r="D11" s="335"/>
      <c r="E11" s="335"/>
      <c r="F11" s="335"/>
      <c r="G11" s="317" t="s">
        <v>358</v>
      </c>
      <c r="H11" s="317"/>
      <c r="I11" s="336" t="str">
        <f>Заявки!A339</f>
        <v>Юноши 1999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Заявки!A297</f>
        <v>0</v>
      </c>
      <c r="B14" s="277">
        <f>Заявки!B297</f>
        <v>0</v>
      </c>
      <c r="C14" s="9"/>
      <c r="D14" s="10"/>
      <c r="E14" s="9"/>
      <c r="F14" s="11"/>
      <c r="G14" s="7">
        <f>Заявки!A340</f>
        <v>0</v>
      </c>
      <c r="H14" s="277">
        <f>Заявки!B340</f>
        <v>0</v>
      </c>
      <c r="I14" s="9"/>
      <c r="J14" s="10"/>
      <c r="K14" s="9"/>
      <c r="L14" s="11"/>
    </row>
    <row r="15" spans="1:12" ht="15" customHeight="1">
      <c r="A15" s="7">
        <f>Заявки!A298</f>
        <v>0</v>
      </c>
      <c r="B15" s="277">
        <f>Заявки!B298</f>
        <v>0</v>
      </c>
      <c r="C15" s="8"/>
      <c r="D15" s="14"/>
      <c r="E15" s="8"/>
      <c r="F15" s="15"/>
      <c r="G15" s="7">
        <f>Заявки!A341</f>
        <v>0</v>
      </c>
      <c r="H15" s="277">
        <f>Заявки!B341</f>
        <v>0</v>
      </c>
      <c r="I15" s="8"/>
      <c r="J15" s="14"/>
      <c r="K15" s="8"/>
      <c r="L15" s="15"/>
    </row>
    <row r="16" spans="1:12" ht="15" customHeight="1">
      <c r="A16" s="7">
        <f>Заявки!A299</f>
        <v>0</v>
      </c>
      <c r="B16" s="277">
        <f>Заявки!B299</f>
        <v>0</v>
      </c>
      <c r="C16" s="8"/>
      <c r="D16" s="14"/>
      <c r="E16" s="8"/>
      <c r="F16" s="15"/>
      <c r="G16" s="7">
        <f>Заявки!A342</f>
        <v>0</v>
      </c>
      <c r="H16" s="277">
        <f>Заявки!B342</f>
        <v>0</v>
      </c>
      <c r="I16" s="8"/>
      <c r="J16" s="14"/>
      <c r="K16" s="8"/>
      <c r="L16" s="15"/>
    </row>
    <row r="17" spans="1:12" ht="15" customHeight="1">
      <c r="A17" s="7">
        <f>Заявки!A300</f>
        <v>0</v>
      </c>
      <c r="B17" s="277">
        <f>Заявки!B300</f>
        <v>0</v>
      </c>
      <c r="C17" s="8"/>
      <c r="D17" s="14"/>
      <c r="E17" s="8"/>
      <c r="F17" s="15"/>
      <c r="G17" s="7">
        <f>Заявки!A343</f>
        <v>0</v>
      </c>
      <c r="H17" s="277">
        <f>Заявки!B343</f>
        <v>0</v>
      </c>
      <c r="I17" s="8"/>
      <c r="J17" s="14"/>
      <c r="K17" s="8"/>
      <c r="L17" s="15"/>
    </row>
    <row r="18" spans="1:12" ht="15" customHeight="1">
      <c r="A18" s="7">
        <f>Заявки!A301</f>
        <v>0</v>
      </c>
      <c r="B18" s="277">
        <f>Заявки!B301</f>
        <v>0</v>
      </c>
      <c r="C18" s="8"/>
      <c r="D18" s="14"/>
      <c r="E18" s="8"/>
      <c r="F18" s="15"/>
      <c r="G18" s="7">
        <f>Заявки!A344</f>
        <v>0</v>
      </c>
      <c r="H18" s="277">
        <f>Заявки!B344</f>
        <v>0</v>
      </c>
      <c r="I18" s="8"/>
      <c r="J18" s="14"/>
      <c r="K18" s="8"/>
      <c r="L18" s="15"/>
    </row>
    <row r="19" spans="1:12" ht="15" customHeight="1">
      <c r="A19" s="7">
        <f>Заявки!A302</f>
        <v>0</v>
      </c>
      <c r="B19" s="277">
        <f>Заявки!B302</f>
        <v>0</v>
      </c>
      <c r="C19" s="8"/>
      <c r="D19" s="14"/>
      <c r="E19" s="8"/>
      <c r="F19" s="15"/>
      <c r="G19" s="7">
        <f>Заявки!A345</f>
        <v>0</v>
      </c>
      <c r="H19" s="277">
        <f>Заявки!B345</f>
        <v>0</v>
      </c>
      <c r="I19" s="8"/>
      <c r="J19" s="14"/>
      <c r="K19" s="8"/>
      <c r="L19" s="15"/>
    </row>
    <row r="20" spans="1:12" ht="15" customHeight="1">
      <c r="A20" s="7">
        <f>Заявки!A303</f>
        <v>0</v>
      </c>
      <c r="B20" s="277">
        <f>Заявки!B303</f>
        <v>0</v>
      </c>
      <c r="C20" s="8"/>
      <c r="D20" s="14"/>
      <c r="E20" s="8"/>
      <c r="F20" s="15"/>
      <c r="G20" s="7">
        <f>Заявки!A346</f>
        <v>0</v>
      </c>
      <c r="H20" s="277">
        <f>Заявки!B346</f>
        <v>0</v>
      </c>
      <c r="I20" s="8"/>
      <c r="J20" s="14"/>
      <c r="K20" s="8"/>
      <c r="L20" s="15"/>
    </row>
    <row r="21" spans="1:12" ht="15" customHeight="1">
      <c r="A21" s="7">
        <f>Заявки!A304</f>
        <v>0</v>
      </c>
      <c r="B21" s="277">
        <f>Заявки!B304</f>
        <v>0</v>
      </c>
      <c r="C21" s="8"/>
      <c r="D21" s="14"/>
      <c r="E21" s="8"/>
      <c r="F21" s="15"/>
      <c r="G21" s="7">
        <f>Заявки!A347</f>
        <v>0</v>
      </c>
      <c r="H21" s="277">
        <f>Заявки!B347</f>
        <v>0</v>
      </c>
      <c r="I21" s="8"/>
      <c r="J21" s="14"/>
      <c r="K21" s="8"/>
      <c r="L21" s="15"/>
    </row>
    <row r="22" spans="1:12" ht="15" customHeight="1">
      <c r="A22" s="7">
        <f>Заявки!A305</f>
        <v>0</v>
      </c>
      <c r="B22" s="277">
        <f>Заявки!B305</f>
        <v>0</v>
      </c>
      <c r="C22" s="8"/>
      <c r="D22" s="14"/>
      <c r="E22" s="8"/>
      <c r="F22" s="15"/>
      <c r="G22" s="7">
        <f>Заявки!A348</f>
        <v>0</v>
      </c>
      <c r="H22" s="277">
        <f>Заявки!B348</f>
        <v>0</v>
      </c>
      <c r="I22" s="8"/>
      <c r="J22" s="14"/>
      <c r="K22" s="8"/>
      <c r="L22" s="15"/>
    </row>
    <row r="23" spans="1:12" ht="15" customHeight="1">
      <c r="A23" s="7">
        <f>Заявки!A306</f>
        <v>0</v>
      </c>
      <c r="B23" s="277">
        <f>Заявки!B306</f>
        <v>0</v>
      </c>
      <c r="C23" s="8"/>
      <c r="D23" s="14"/>
      <c r="E23" s="8"/>
      <c r="F23" s="15"/>
      <c r="G23" s="7">
        <f>Заявки!A349</f>
        <v>0</v>
      </c>
      <c r="H23" s="277">
        <f>Заявки!B349</f>
        <v>0</v>
      </c>
      <c r="I23" s="8"/>
      <c r="J23" s="14"/>
      <c r="K23" s="8"/>
      <c r="L23" s="15"/>
    </row>
    <row r="24" spans="1:12" ht="15" customHeight="1">
      <c r="A24" s="7">
        <f>Заявки!A307</f>
        <v>0</v>
      </c>
      <c r="B24" s="277">
        <f>Заявки!B307</f>
        <v>0</v>
      </c>
      <c r="C24" s="8"/>
      <c r="D24" s="14"/>
      <c r="E24" s="8"/>
      <c r="F24" s="15"/>
      <c r="G24" s="7">
        <f>Заявки!A350</f>
        <v>0</v>
      </c>
      <c r="H24" s="277">
        <f>Заявки!B350</f>
        <v>0</v>
      </c>
      <c r="I24" s="8"/>
      <c r="J24" s="14"/>
      <c r="K24" s="8"/>
      <c r="L24" s="15"/>
    </row>
    <row r="25" spans="1:12" ht="15" customHeight="1">
      <c r="A25" s="7">
        <f>Заявки!A308</f>
        <v>0</v>
      </c>
      <c r="B25" s="277">
        <f>Заявки!B308</f>
        <v>0</v>
      </c>
      <c r="C25" s="8"/>
      <c r="D25" s="14"/>
      <c r="E25" s="8"/>
      <c r="F25" s="15"/>
      <c r="G25" s="7">
        <f>Заявки!A351</f>
        <v>0</v>
      </c>
      <c r="H25" s="277">
        <f>Заявки!B352</f>
        <v>0</v>
      </c>
      <c r="I25" s="8"/>
      <c r="J25" s="14"/>
      <c r="K25" s="8"/>
      <c r="L25" s="15"/>
    </row>
    <row r="26" spans="1:12" ht="15" customHeight="1">
      <c r="A26" s="7">
        <f>Заявки!A309</f>
        <v>0</v>
      </c>
      <c r="B26" s="277">
        <f>Заявки!B309</f>
        <v>0</v>
      </c>
      <c r="C26" s="8"/>
      <c r="D26" s="14"/>
      <c r="E26" s="8"/>
      <c r="F26" s="15"/>
      <c r="G26" s="7">
        <f>Заявки!A352</f>
        <v>0</v>
      </c>
      <c r="H26" s="277">
        <f>Заявки!B353</f>
        <v>0</v>
      </c>
      <c r="I26" s="8"/>
      <c r="J26" s="14"/>
      <c r="K26" s="8"/>
      <c r="L26" s="15"/>
    </row>
    <row r="27" spans="1:12" ht="15" customHeight="1">
      <c r="A27" s="7">
        <f>Заявки!A310</f>
        <v>0</v>
      </c>
      <c r="B27" s="277">
        <f>Заявки!B310</f>
        <v>0</v>
      </c>
      <c r="C27" s="8"/>
      <c r="D27" s="14"/>
      <c r="E27" s="8"/>
      <c r="F27" s="15"/>
      <c r="G27" s="7">
        <f>Заявки!A353</f>
        <v>0</v>
      </c>
      <c r="H27" s="277">
        <f>Заявки!B354</f>
        <v>0</v>
      </c>
      <c r="I27" s="8"/>
      <c r="J27" s="14"/>
      <c r="K27" s="8"/>
      <c r="L27" s="15"/>
    </row>
    <row r="28" spans="1:12" ht="15" customHeight="1">
      <c r="A28" s="7">
        <f>Заявки!A311</f>
        <v>0</v>
      </c>
      <c r="B28" s="277">
        <f>Заявки!B311</f>
        <v>0</v>
      </c>
      <c r="C28" s="8"/>
      <c r="D28" s="14"/>
      <c r="E28" s="8"/>
      <c r="F28" s="15"/>
      <c r="G28" s="7">
        <f>Заявки!A354</f>
        <v>0</v>
      </c>
      <c r="H28" s="277">
        <f>Заявки!B355</f>
        <v>0</v>
      </c>
      <c r="I28" s="8"/>
      <c r="J28" s="14"/>
      <c r="K28" s="8"/>
      <c r="L28" s="15"/>
    </row>
    <row r="29" spans="1:12" ht="15" customHeight="1">
      <c r="A29" s="7"/>
      <c r="B29" s="277"/>
      <c r="C29" s="8"/>
      <c r="D29" s="285">
        <v>2</v>
      </c>
      <c r="E29" s="8"/>
      <c r="F29" s="15"/>
      <c r="G29" s="7">
        <f>Заявки!A355</f>
        <v>0</v>
      </c>
      <c r="H29" s="277">
        <f>Заявки!B355</f>
        <v>0</v>
      </c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>
        <f>Заявки!A356</f>
        <v>0</v>
      </c>
      <c r="H30" s="277">
        <f>Заявки!B356</f>
        <v>0</v>
      </c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>
        <f>Заявки!A357</f>
        <v>0</v>
      </c>
      <c r="H31" s="277">
        <f>Заявки!B357</f>
        <v>0</v>
      </c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>
        <f>Заявки!A358</f>
        <v>0</v>
      </c>
      <c r="H32" s="277">
        <f>Заявки!B358</f>
        <v>0</v>
      </c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>
        <f>Заявки!A359</f>
        <v>0</v>
      </c>
      <c r="H33" s="277">
        <f>Заявки!B359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>
        <f>Заявки!A360</f>
        <v>0</v>
      </c>
      <c r="H34" s="277">
        <f>Заявки!B360</f>
        <v>0</v>
      </c>
      <c r="I34" s="8"/>
      <c r="J34" s="285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285">
        <v>4</v>
      </c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2</v>
      </c>
      <c r="E45" s="303"/>
      <c r="F45" s="303"/>
      <c r="G45" s="303"/>
      <c r="H45" s="27"/>
      <c r="I45" s="304">
        <f>SUM(D14:D38)</f>
        <v>2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4</v>
      </c>
      <c r="E46" s="303"/>
      <c r="F46" s="306"/>
      <c r="G46" s="306"/>
      <c r="H46" s="28"/>
      <c r="I46" s="304">
        <f>SUM(J14:J38)</f>
        <v>4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0">
      <selection activeCell="P19" activeCellId="1" sqref="C3:C51 P19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429</v>
      </c>
      <c r="B7" s="322"/>
      <c r="C7" s="323" t="s">
        <v>430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Заявки!A249</f>
        <v>ДЗЧРХ</v>
      </c>
      <c r="D11" s="335"/>
      <c r="E11" s="335"/>
      <c r="F11" s="335"/>
      <c r="G11" s="317" t="s">
        <v>358</v>
      </c>
      <c r="H11" s="317"/>
      <c r="I11" s="336" t="str">
        <f>Заявки!A186</f>
        <v>ДВГАФК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Заявки!A250</f>
        <v>0</v>
      </c>
      <c r="B14" s="278">
        <f>Заявки!B250</f>
        <v>0</v>
      </c>
      <c r="C14" s="9"/>
      <c r="D14" s="10"/>
      <c r="E14" s="9"/>
      <c r="F14" s="11"/>
      <c r="G14" s="7">
        <f>Заявки!A187</f>
        <v>0</v>
      </c>
      <c r="H14" s="277">
        <f>Заявки!B187</f>
        <v>0</v>
      </c>
      <c r="I14" s="9"/>
      <c r="J14" s="10"/>
      <c r="K14" s="9"/>
      <c r="L14" s="11"/>
    </row>
    <row r="15" spans="1:12" ht="15" customHeight="1">
      <c r="A15" s="7">
        <f>Заявки!A251</f>
        <v>0</v>
      </c>
      <c r="B15" s="277">
        <f>Заявки!B251</f>
        <v>0</v>
      </c>
      <c r="C15" s="8"/>
      <c r="D15" s="14">
        <v>1</v>
      </c>
      <c r="E15" s="8"/>
      <c r="F15" s="15"/>
      <c r="G15" s="7">
        <f>Заявки!A188</f>
        <v>0</v>
      </c>
      <c r="H15" s="277">
        <f>Заявки!B188</f>
        <v>0</v>
      </c>
      <c r="I15" s="8"/>
      <c r="J15" s="14">
        <v>4</v>
      </c>
      <c r="K15" s="8"/>
      <c r="L15" s="15"/>
    </row>
    <row r="16" spans="1:12" ht="15" customHeight="1">
      <c r="A16" s="7">
        <f>Заявки!A252</f>
        <v>0</v>
      </c>
      <c r="B16" s="277">
        <f>Заявки!B252</f>
        <v>0</v>
      </c>
      <c r="C16" s="8"/>
      <c r="D16" s="14"/>
      <c r="E16" s="8"/>
      <c r="F16" s="15"/>
      <c r="G16" s="7">
        <f>Заявки!A189</f>
        <v>0</v>
      </c>
      <c r="H16" s="277">
        <f>Заявки!B189</f>
        <v>0</v>
      </c>
      <c r="I16" s="8"/>
      <c r="J16" s="14"/>
      <c r="K16" s="8"/>
      <c r="L16" s="15"/>
    </row>
    <row r="17" spans="1:12" ht="15" customHeight="1">
      <c r="A17" s="7">
        <f>Заявки!A253</f>
        <v>0</v>
      </c>
      <c r="B17" s="278">
        <f>Заявки!B253</f>
        <v>0</v>
      </c>
      <c r="C17" s="8"/>
      <c r="D17" s="14"/>
      <c r="E17" s="8"/>
      <c r="F17" s="15"/>
      <c r="G17" s="7">
        <f>Заявки!A190</f>
        <v>0</v>
      </c>
      <c r="H17" s="277">
        <f>Заявки!B190</f>
        <v>0</v>
      </c>
      <c r="I17" s="8"/>
      <c r="J17" s="14"/>
      <c r="K17" s="8"/>
      <c r="L17" s="15"/>
    </row>
    <row r="18" spans="1:12" ht="15" customHeight="1">
      <c r="A18" s="7"/>
      <c r="B18" s="277">
        <f>Заявки!B254</f>
        <v>0</v>
      </c>
      <c r="C18" s="8"/>
      <c r="D18" s="14"/>
      <c r="E18" s="8"/>
      <c r="F18" s="15"/>
      <c r="G18" s="7">
        <f>Заявки!A191</f>
        <v>0</v>
      </c>
      <c r="H18" s="277">
        <f>Заявки!B191</f>
        <v>0</v>
      </c>
      <c r="I18" s="8"/>
      <c r="J18" s="14"/>
      <c r="K18" s="8"/>
      <c r="L18" s="15"/>
    </row>
    <row r="19" spans="1:12" ht="15" customHeight="1">
      <c r="A19" s="7">
        <f>Заявки!A255</f>
        <v>0</v>
      </c>
      <c r="B19" s="276">
        <f>Заявки!B255</f>
        <v>0</v>
      </c>
      <c r="C19" s="8"/>
      <c r="D19" s="14"/>
      <c r="E19" s="8"/>
      <c r="F19" s="15"/>
      <c r="G19" s="7">
        <f>Заявки!A192</f>
        <v>0</v>
      </c>
      <c r="H19" s="277">
        <f>Заявки!B192</f>
        <v>0</v>
      </c>
      <c r="I19" s="8"/>
      <c r="J19" s="14">
        <v>1</v>
      </c>
      <c r="K19" s="8"/>
      <c r="L19" s="15"/>
    </row>
    <row r="20" spans="1:12" ht="15" customHeight="1">
      <c r="A20" s="7"/>
      <c r="B20" s="277">
        <f>Заявки!B256</f>
        <v>0</v>
      </c>
      <c r="C20" s="8"/>
      <c r="D20" s="14"/>
      <c r="E20" s="8"/>
      <c r="F20" s="15"/>
      <c r="G20" s="7">
        <f>Заявки!A193</f>
        <v>0</v>
      </c>
      <c r="H20" s="277">
        <f>Заявки!B193</f>
        <v>0</v>
      </c>
      <c r="I20" s="8"/>
      <c r="J20" s="14"/>
      <c r="K20" s="8"/>
      <c r="L20" s="15"/>
    </row>
    <row r="21" spans="1:12" ht="15" customHeight="1">
      <c r="A21" s="7">
        <f>Заявки!A257</f>
        <v>0</v>
      </c>
      <c r="B21" s="278">
        <f>Заявки!B257</f>
        <v>0</v>
      </c>
      <c r="C21" s="8"/>
      <c r="D21" s="14">
        <v>1</v>
      </c>
      <c r="E21" s="8"/>
      <c r="F21" s="15"/>
      <c r="G21" s="7">
        <f>Заявки!A194</f>
        <v>0</v>
      </c>
      <c r="H21" s="277">
        <f>Заявки!B194</f>
        <v>0</v>
      </c>
      <c r="I21" s="8"/>
      <c r="J21" s="14"/>
      <c r="K21" s="8"/>
      <c r="L21" s="15"/>
    </row>
    <row r="22" spans="1:12" ht="15" customHeight="1">
      <c r="A22" s="7">
        <f>Заявки!A258</f>
        <v>0</v>
      </c>
      <c r="B22" s="278">
        <f>Заявки!B258</f>
        <v>0</v>
      </c>
      <c r="C22" s="8"/>
      <c r="D22" s="14"/>
      <c r="E22" s="8"/>
      <c r="F22" s="15"/>
      <c r="G22" s="7">
        <f>Заявки!A195</f>
        <v>0</v>
      </c>
      <c r="H22" s="277">
        <f>Заявки!B195</f>
        <v>0</v>
      </c>
      <c r="I22" s="8"/>
      <c r="J22" s="14">
        <v>1</v>
      </c>
      <c r="K22" s="8"/>
      <c r="L22" s="15"/>
    </row>
    <row r="23" spans="1:12" ht="15" customHeight="1">
      <c r="A23" s="7">
        <f>Заявки!A259</f>
        <v>0</v>
      </c>
      <c r="B23" s="276">
        <f>Заявки!B259</f>
        <v>0</v>
      </c>
      <c r="C23" s="8"/>
      <c r="D23" s="14"/>
      <c r="E23" s="8"/>
      <c r="F23" s="15"/>
      <c r="G23" s="7">
        <f>Заявки!A196</f>
        <v>0</v>
      </c>
      <c r="H23" s="277">
        <f>Заявки!B196</f>
        <v>0</v>
      </c>
      <c r="I23" s="8"/>
      <c r="J23" s="14">
        <v>1</v>
      </c>
      <c r="K23" s="8"/>
      <c r="L23" s="15"/>
    </row>
    <row r="24" spans="1:12" ht="15" customHeight="1">
      <c r="A24" s="7"/>
      <c r="B24" s="276">
        <f>Заявки!B260</f>
        <v>0</v>
      </c>
      <c r="C24" s="8"/>
      <c r="D24" s="14"/>
      <c r="E24" s="8"/>
      <c r="F24" s="15"/>
      <c r="G24" s="7">
        <f>Заявки!A197</f>
        <v>0</v>
      </c>
      <c r="H24" s="277">
        <f>Заявки!B197</f>
        <v>0</v>
      </c>
      <c r="I24" s="8"/>
      <c r="J24" s="14"/>
      <c r="K24" s="8"/>
      <c r="L24" s="15"/>
    </row>
    <row r="25" spans="1:12" ht="15" customHeight="1">
      <c r="A25" s="7">
        <f>Заявки!A261</f>
        <v>0</v>
      </c>
      <c r="B25" s="276">
        <f>Заявки!B261</f>
        <v>0</v>
      </c>
      <c r="C25" s="8"/>
      <c r="D25" s="14"/>
      <c r="E25" s="8"/>
      <c r="F25" s="15"/>
      <c r="G25" s="7">
        <f>Заявки!A198</f>
        <v>0</v>
      </c>
      <c r="H25" s="277">
        <f>Заявки!B198</f>
        <v>0</v>
      </c>
      <c r="I25" s="8"/>
      <c r="J25" s="14"/>
      <c r="K25" s="8"/>
      <c r="L25" s="15"/>
    </row>
    <row r="26" spans="1:12" ht="15" customHeight="1">
      <c r="A26" s="7">
        <f>Заявки!A262</f>
        <v>0</v>
      </c>
      <c r="B26" s="277">
        <f>Заявки!B262</f>
        <v>0</v>
      </c>
      <c r="C26" s="8"/>
      <c r="D26" s="14"/>
      <c r="E26" s="8"/>
      <c r="F26" s="15"/>
      <c r="G26" s="7">
        <f>Заявки!A199</f>
        <v>0</v>
      </c>
      <c r="H26" s="277">
        <f>Заявки!B199</f>
        <v>0</v>
      </c>
      <c r="I26" s="8"/>
      <c r="J26" s="14">
        <v>5</v>
      </c>
      <c r="K26" s="8"/>
      <c r="L26" s="15"/>
    </row>
    <row r="27" spans="1:12" ht="15" customHeight="1">
      <c r="A27" s="7">
        <f>Заявки!A263</f>
        <v>0</v>
      </c>
      <c r="B27" s="277">
        <f>Заявки!B263</f>
        <v>0</v>
      </c>
      <c r="C27" s="8"/>
      <c r="D27" s="14"/>
      <c r="E27" s="8"/>
      <c r="F27" s="15"/>
      <c r="G27" s="7">
        <f>Заявки!A200</f>
        <v>0</v>
      </c>
      <c r="H27" s="277">
        <f>Заявки!B200</f>
        <v>0</v>
      </c>
      <c r="I27" s="8"/>
      <c r="J27" s="14"/>
      <c r="K27" s="8"/>
      <c r="L27" s="15"/>
    </row>
    <row r="28" spans="1:12" ht="15" customHeight="1">
      <c r="A28" s="7"/>
      <c r="B28" s="277">
        <f>Заявки!B264</f>
        <v>0</v>
      </c>
      <c r="C28" s="8"/>
      <c r="D28" s="14"/>
      <c r="E28" s="8"/>
      <c r="F28" s="15"/>
      <c r="G28" s="7">
        <f>Заявки!A201</f>
        <v>0</v>
      </c>
      <c r="H28" s="277">
        <f>Заявки!B201</f>
        <v>0</v>
      </c>
      <c r="I28" s="8"/>
      <c r="J28" s="14"/>
      <c r="K28" s="8"/>
      <c r="L28" s="15"/>
    </row>
    <row r="29" spans="1:12" ht="15" customHeight="1">
      <c r="A29" s="7">
        <f>Заявки!A265</f>
        <v>0</v>
      </c>
      <c r="B29" s="278">
        <f>Заявки!B265</f>
        <v>0</v>
      </c>
      <c r="C29" s="8"/>
      <c r="D29" s="14"/>
      <c r="E29" s="8"/>
      <c r="F29" s="15"/>
      <c r="G29" s="7">
        <f>Заявки!A202</f>
        <v>0</v>
      </c>
      <c r="H29" s="277">
        <f>Заявки!B202</f>
        <v>0</v>
      </c>
      <c r="I29" s="8"/>
      <c r="J29" s="14"/>
      <c r="K29" s="8"/>
      <c r="L29" s="15"/>
    </row>
    <row r="30" spans="1:12" ht="15" customHeight="1">
      <c r="A30" s="7"/>
      <c r="B30" s="276">
        <f>Заявки!B266</f>
        <v>0</v>
      </c>
      <c r="C30" s="8"/>
      <c r="D30" s="14"/>
      <c r="E30" s="8"/>
      <c r="F30" s="15"/>
      <c r="G30" s="7">
        <f>Заявки!A203</f>
        <v>0</v>
      </c>
      <c r="H30" s="277">
        <f>Заявки!B203</f>
        <v>0</v>
      </c>
      <c r="I30" s="8"/>
      <c r="J30" s="14"/>
      <c r="K30" s="8"/>
      <c r="L30" s="15"/>
    </row>
    <row r="31" spans="1:12" ht="15" customHeight="1">
      <c r="A31" s="7">
        <f>Заявки!A267</f>
        <v>0</v>
      </c>
      <c r="B31" s="277">
        <f>Заявки!B267</f>
        <v>0</v>
      </c>
      <c r="C31" s="8"/>
      <c r="D31" s="14"/>
      <c r="E31" s="8"/>
      <c r="F31" s="15"/>
      <c r="G31" s="7">
        <f>Заявки!A204</f>
        <v>0</v>
      </c>
      <c r="H31" s="277">
        <f>Заявки!B204</f>
        <v>0</v>
      </c>
      <c r="I31" s="8"/>
      <c r="J31" s="14"/>
      <c r="K31" s="8"/>
      <c r="L31" s="15"/>
    </row>
    <row r="32" spans="1:12" ht="15" customHeight="1">
      <c r="A32" s="7">
        <f>Заявки!A268</f>
        <v>0</v>
      </c>
      <c r="B32" s="277">
        <f>Заявки!B268</f>
        <v>0</v>
      </c>
      <c r="C32" s="8"/>
      <c r="D32" s="14">
        <v>2</v>
      </c>
      <c r="E32" s="8"/>
      <c r="F32" s="15"/>
      <c r="G32" s="7">
        <f>Заявки!A205</f>
        <v>0</v>
      </c>
      <c r="H32" s="277">
        <f>Заявки!B205</f>
        <v>0</v>
      </c>
      <c r="I32" s="8"/>
      <c r="J32" s="14"/>
      <c r="K32" s="8"/>
      <c r="L32" s="15"/>
    </row>
    <row r="33" spans="1:12" ht="15" customHeight="1">
      <c r="A33" s="7"/>
      <c r="B33" s="277">
        <f>Заявки!B269</f>
        <v>0</v>
      </c>
      <c r="C33" s="8"/>
      <c r="D33" s="14"/>
      <c r="E33" s="8"/>
      <c r="F33" s="15"/>
      <c r="G33" s="7">
        <f>Заявки!A206</f>
        <v>0</v>
      </c>
      <c r="H33" s="277">
        <f>Заявки!B206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2</v>
      </c>
      <c r="D45" s="303">
        <f>I45-C45</f>
        <v>2</v>
      </c>
      <c r="E45" s="303"/>
      <c r="F45" s="303"/>
      <c r="G45" s="303"/>
      <c r="H45" s="27"/>
      <c r="I45" s="304">
        <f>SUM(D14:D38)</f>
        <v>4</v>
      </c>
      <c r="J45" s="304"/>
      <c r="K45" s="304"/>
      <c r="L45" s="304"/>
    </row>
    <row r="46" spans="1:12" ht="15.75">
      <c r="A46" s="305" t="s">
        <v>27</v>
      </c>
      <c r="B46" s="305"/>
      <c r="C46" s="28">
        <v>7</v>
      </c>
      <c r="D46" s="303">
        <f>I46-C46</f>
        <v>5</v>
      </c>
      <c r="E46" s="303"/>
      <c r="F46" s="306"/>
      <c r="G46" s="306"/>
      <c r="H46" s="28"/>
      <c r="I46" s="304">
        <f>SUM(J14:J38)</f>
        <v>12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">
      <selection activeCell="B31" activeCellId="1" sqref="C3:C51 B31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352</v>
      </c>
      <c r="B7" s="322"/>
      <c r="C7" s="323" t="s">
        <v>431</v>
      </c>
      <c r="D7" s="323"/>
      <c r="E7" s="323"/>
      <c r="F7" s="323"/>
      <c r="G7" s="323"/>
      <c r="H7" s="323"/>
      <c r="I7" s="322" t="s">
        <v>374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Заявки!A339</f>
        <v>Юноши 1999</v>
      </c>
      <c r="D11" s="335"/>
      <c r="E11" s="335"/>
      <c r="F11" s="335"/>
      <c r="G11" s="317" t="s">
        <v>358</v>
      </c>
      <c r="H11" s="317"/>
      <c r="I11" s="336" t="str">
        <f>Заявки!A249</f>
        <v>ДЗЧРХ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Заявки!A340</f>
        <v>0</v>
      </c>
      <c r="B14" s="277">
        <f>Заявки!B340</f>
        <v>0</v>
      </c>
      <c r="C14" s="9"/>
      <c r="D14" s="10"/>
      <c r="E14" s="9"/>
      <c r="F14" s="11"/>
      <c r="G14" s="7">
        <f>Заявки!A250</f>
        <v>0</v>
      </c>
      <c r="H14" s="278">
        <f>Заявки!B250</f>
        <v>0</v>
      </c>
      <c r="I14" s="9"/>
      <c r="J14" s="10"/>
      <c r="K14" s="9"/>
      <c r="L14" s="11"/>
    </row>
    <row r="15" spans="1:12" ht="15" customHeight="1">
      <c r="A15" s="7">
        <f>Заявки!A341</f>
        <v>0</v>
      </c>
      <c r="B15" s="277">
        <f>Заявки!B341</f>
        <v>0</v>
      </c>
      <c r="C15" s="8"/>
      <c r="D15" s="14">
        <v>1</v>
      </c>
      <c r="E15" s="8"/>
      <c r="F15" s="15"/>
      <c r="G15" s="7">
        <f>Заявки!A251</f>
        <v>0</v>
      </c>
      <c r="H15" s="277">
        <f>Заявки!B251</f>
        <v>0</v>
      </c>
      <c r="I15" s="8"/>
      <c r="J15" s="14"/>
      <c r="K15" s="8"/>
      <c r="L15" s="15"/>
    </row>
    <row r="16" spans="1:12" ht="15" customHeight="1">
      <c r="A16" s="7">
        <f>Заявки!A342</f>
        <v>0</v>
      </c>
      <c r="B16" s="277">
        <f>Заявки!B342</f>
        <v>0</v>
      </c>
      <c r="C16" s="8"/>
      <c r="D16" s="14"/>
      <c r="E16" s="8"/>
      <c r="F16" s="15"/>
      <c r="G16" s="7">
        <f>Заявки!A252</f>
        <v>0</v>
      </c>
      <c r="H16" s="277">
        <f>Заявки!B252</f>
        <v>0</v>
      </c>
      <c r="I16" s="8"/>
      <c r="J16" s="14"/>
      <c r="K16" s="8"/>
      <c r="L16" s="15"/>
    </row>
    <row r="17" spans="1:12" ht="15" customHeight="1">
      <c r="A17" s="7">
        <f>Заявки!A343</f>
        <v>0</v>
      </c>
      <c r="B17" s="277">
        <f>Заявки!B343</f>
        <v>0</v>
      </c>
      <c r="C17" s="8"/>
      <c r="D17" s="14"/>
      <c r="E17" s="8"/>
      <c r="F17" s="15"/>
      <c r="G17" s="7">
        <f>Заявки!A253</f>
        <v>0</v>
      </c>
      <c r="H17" s="276">
        <f>Заявки!B253</f>
        <v>0</v>
      </c>
      <c r="I17" s="8"/>
      <c r="J17" s="14"/>
      <c r="K17" s="8"/>
      <c r="L17" s="15"/>
    </row>
    <row r="18" spans="1:12" ht="15" customHeight="1">
      <c r="A18" s="7">
        <f>Заявки!A344</f>
        <v>0</v>
      </c>
      <c r="B18" s="277">
        <f>Заявки!B344</f>
        <v>0</v>
      </c>
      <c r="C18" s="8"/>
      <c r="D18" s="14">
        <v>1</v>
      </c>
      <c r="E18" s="8"/>
      <c r="F18" s="15"/>
      <c r="G18" s="7"/>
      <c r="H18" s="277">
        <f>Заявки!B254</f>
        <v>0</v>
      </c>
      <c r="I18" s="8"/>
      <c r="J18" s="14"/>
      <c r="K18" s="8"/>
      <c r="L18" s="15"/>
    </row>
    <row r="19" spans="1:12" ht="15" customHeight="1">
      <c r="A19" s="7">
        <f>Заявки!A345</f>
        <v>0</v>
      </c>
      <c r="B19" s="277">
        <f>Заявки!B345</f>
        <v>0</v>
      </c>
      <c r="C19" s="8"/>
      <c r="D19" s="14"/>
      <c r="E19" s="8"/>
      <c r="F19" s="15"/>
      <c r="G19" s="7">
        <f>Заявки!A255</f>
        <v>0</v>
      </c>
      <c r="H19" s="276">
        <f>Заявки!B255</f>
        <v>0</v>
      </c>
      <c r="I19" s="8"/>
      <c r="J19" s="14"/>
      <c r="K19" s="8"/>
      <c r="L19" s="15"/>
    </row>
    <row r="20" spans="1:12" ht="15" customHeight="1">
      <c r="A20" s="7">
        <f>Заявки!A346</f>
        <v>0</v>
      </c>
      <c r="B20" s="277">
        <f>Заявки!B346</f>
        <v>0</v>
      </c>
      <c r="C20" s="8"/>
      <c r="D20" s="14"/>
      <c r="E20" s="8"/>
      <c r="F20" s="15"/>
      <c r="G20" s="7"/>
      <c r="H20" s="277">
        <f>Заявки!B256</f>
        <v>0</v>
      </c>
      <c r="I20" s="8"/>
      <c r="J20" s="14"/>
      <c r="K20" s="8"/>
      <c r="L20" s="15"/>
    </row>
    <row r="21" spans="1:12" ht="15" customHeight="1">
      <c r="A21" s="7">
        <f>Заявки!A347</f>
        <v>0</v>
      </c>
      <c r="B21" s="277">
        <f>Заявки!B347</f>
        <v>0</v>
      </c>
      <c r="C21" s="8"/>
      <c r="D21" s="14"/>
      <c r="E21" s="8"/>
      <c r="F21" s="15"/>
      <c r="G21" s="7">
        <f>Заявки!A257</f>
        <v>0</v>
      </c>
      <c r="H21" s="278">
        <f>Заявки!B257</f>
        <v>0</v>
      </c>
      <c r="I21" s="8"/>
      <c r="J21" s="14"/>
      <c r="K21" s="8"/>
      <c r="L21" s="15"/>
    </row>
    <row r="22" spans="1:12" ht="15" customHeight="1">
      <c r="A22" s="7">
        <f>Заявки!A348</f>
        <v>0</v>
      </c>
      <c r="B22" s="277">
        <f>Заявки!B348</f>
        <v>0</v>
      </c>
      <c r="C22" s="8"/>
      <c r="D22" s="14">
        <v>1</v>
      </c>
      <c r="E22" s="8"/>
      <c r="F22" s="15"/>
      <c r="G22" s="7">
        <f>Заявки!A258</f>
        <v>0</v>
      </c>
      <c r="H22" s="278">
        <f>Заявки!B258</f>
        <v>0</v>
      </c>
      <c r="I22" s="8"/>
      <c r="J22" s="14"/>
      <c r="K22" s="8"/>
      <c r="L22" s="15"/>
    </row>
    <row r="23" spans="1:12" ht="15" customHeight="1">
      <c r="A23" s="7">
        <f>Заявки!A349</f>
        <v>0</v>
      </c>
      <c r="B23" s="277">
        <f>Заявки!B349</f>
        <v>0</v>
      </c>
      <c r="C23" s="8"/>
      <c r="D23" s="14"/>
      <c r="E23" s="8"/>
      <c r="F23" s="15"/>
      <c r="G23" s="7">
        <f>Заявки!A259</f>
        <v>0</v>
      </c>
      <c r="H23" s="278">
        <f>Заявки!B259</f>
        <v>0</v>
      </c>
      <c r="I23" s="8"/>
      <c r="J23" s="14">
        <v>2</v>
      </c>
      <c r="K23" s="8"/>
      <c r="L23" s="15"/>
    </row>
    <row r="24" spans="1:12" ht="15" customHeight="1">
      <c r="A24" s="7">
        <f>Заявки!A350</f>
        <v>0</v>
      </c>
      <c r="B24" s="277">
        <f>Заявки!B350</f>
        <v>0</v>
      </c>
      <c r="C24" s="8"/>
      <c r="D24" s="14">
        <v>5</v>
      </c>
      <c r="E24" s="8"/>
      <c r="F24" s="15"/>
      <c r="G24" s="7"/>
      <c r="H24" s="276">
        <f>Заявки!B260</f>
        <v>0</v>
      </c>
      <c r="I24" s="8"/>
      <c r="J24" s="14"/>
      <c r="K24" s="8"/>
      <c r="L24" s="15"/>
    </row>
    <row r="25" spans="1:12" ht="15" customHeight="1">
      <c r="A25" s="7">
        <f>Заявки!A351</f>
        <v>0</v>
      </c>
      <c r="B25" s="277">
        <f>Заявки!B351</f>
        <v>0</v>
      </c>
      <c r="C25" s="8"/>
      <c r="D25" s="14"/>
      <c r="E25" s="8"/>
      <c r="F25" s="15"/>
      <c r="G25" s="7">
        <f>Заявки!A261</f>
        <v>0</v>
      </c>
      <c r="H25" s="276">
        <f>Заявки!B261</f>
        <v>0</v>
      </c>
      <c r="I25" s="8"/>
      <c r="J25" s="14"/>
      <c r="K25" s="8"/>
      <c r="L25" s="15"/>
    </row>
    <row r="26" spans="1:12" ht="15" customHeight="1">
      <c r="A26" s="7">
        <f>Заявки!A352</f>
        <v>0</v>
      </c>
      <c r="B26" s="277">
        <f>Заявки!B352</f>
        <v>0</v>
      </c>
      <c r="C26" s="8"/>
      <c r="D26" s="14"/>
      <c r="E26" s="8"/>
      <c r="F26" s="15"/>
      <c r="G26" s="7">
        <f>Заявки!A262</f>
        <v>0</v>
      </c>
      <c r="H26" s="277">
        <f>Заявки!B262</f>
        <v>0</v>
      </c>
      <c r="I26" s="8"/>
      <c r="J26" s="14"/>
      <c r="K26" s="8"/>
      <c r="L26" s="15"/>
    </row>
    <row r="27" spans="1:12" ht="15" customHeight="1">
      <c r="A27" s="7">
        <f>Заявки!A353</f>
        <v>0</v>
      </c>
      <c r="B27" s="277">
        <f>Заявки!B353</f>
        <v>0</v>
      </c>
      <c r="C27" s="8"/>
      <c r="D27" s="14">
        <v>1</v>
      </c>
      <c r="E27" s="8"/>
      <c r="F27" s="15"/>
      <c r="G27" s="7">
        <f>Заявки!A263</f>
        <v>0</v>
      </c>
      <c r="H27" s="277">
        <f>Заявки!B263</f>
        <v>0</v>
      </c>
      <c r="I27" s="8"/>
      <c r="J27" s="14"/>
      <c r="K27" s="8"/>
      <c r="L27" s="15"/>
    </row>
    <row r="28" spans="1:12" ht="15" customHeight="1">
      <c r="A28" s="7">
        <f>Заявки!A354</f>
        <v>0</v>
      </c>
      <c r="B28" s="277">
        <f>Заявки!B354</f>
        <v>0</v>
      </c>
      <c r="C28" s="8"/>
      <c r="D28" s="14"/>
      <c r="E28" s="8"/>
      <c r="F28" s="15"/>
      <c r="G28" s="7"/>
      <c r="H28" s="277">
        <f>Заявки!B264</f>
        <v>0</v>
      </c>
      <c r="I28" s="8"/>
      <c r="J28" s="14"/>
      <c r="K28" s="8"/>
      <c r="L28" s="15"/>
    </row>
    <row r="29" spans="1:12" ht="15" customHeight="1">
      <c r="A29" s="7">
        <f>Заявки!A355</f>
        <v>0</v>
      </c>
      <c r="B29" s="277">
        <f>Заявки!B355</f>
        <v>0</v>
      </c>
      <c r="C29" s="8"/>
      <c r="D29" s="14">
        <v>1</v>
      </c>
      <c r="E29" s="8"/>
      <c r="F29" s="15"/>
      <c r="G29" s="7">
        <f>Заявки!A265</f>
        <v>0</v>
      </c>
      <c r="H29" s="278">
        <f>Заявки!B265</f>
        <v>0</v>
      </c>
      <c r="I29" s="8"/>
      <c r="J29" s="14">
        <v>2</v>
      </c>
      <c r="K29" s="8"/>
      <c r="L29" s="15"/>
    </row>
    <row r="30" spans="1:12" ht="15" customHeight="1">
      <c r="A30" s="7">
        <f>Заявки!A356</f>
        <v>0</v>
      </c>
      <c r="B30" s="277">
        <f>Заявки!B356</f>
        <v>0</v>
      </c>
      <c r="C30" s="8"/>
      <c r="D30" s="14"/>
      <c r="E30" s="8"/>
      <c r="F30" s="15"/>
      <c r="G30" s="7"/>
      <c r="H30" s="276">
        <f>Заявки!B266</f>
        <v>0</v>
      </c>
      <c r="I30" s="8"/>
      <c r="J30" s="14"/>
      <c r="K30" s="8"/>
      <c r="L30" s="15"/>
    </row>
    <row r="31" spans="1:12" ht="15" customHeight="1">
      <c r="A31" s="7">
        <f>Заявки!A357</f>
        <v>0</v>
      </c>
      <c r="B31" s="277">
        <f>Заявки!B357</f>
        <v>0</v>
      </c>
      <c r="C31" s="8"/>
      <c r="D31" s="14"/>
      <c r="E31" s="8"/>
      <c r="F31" s="15"/>
      <c r="G31" s="7">
        <f>Заявки!A267</f>
        <v>0</v>
      </c>
      <c r="H31" s="277">
        <f>Заявки!B267</f>
        <v>0</v>
      </c>
      <c r="I31" s="8"/>
      <c r="J31" s="14"/>
      <c r="K31" s="8"/>
      <c r="L31" s="15"/>
    </row>
    <row r="32" spans="1:12" ht="15" customHeight="1">
      <c r="A32" s="7">
        <f>Заявки!A358</f>
        <v>0</v>
      </c>
      <c r="B32" s="277">
        <f>Заявки!B358</f>
        <v>0</v>
      </c>
      <c r="C32" s="8"/>
      <c r="D32" s="14"/>
      <c r="E32" s="8"/>
      <c r="F32" s="15"/>
      <c r="G32" s="7">
        <f>Заявки!A268</f>
        <v>0</v>
      </c>
      <c r="H32" s="277">
        <f>Заявки!B268</f>
        <v>0</v>
      </c>
      <c r="I32" s="8"/>
      <c r="J32" s="14"/>
      <c r="K32" s="8"/>
      <c r="L32" s="15"/>
    </row>
    <row r="33" spans="1:12" ht="15" customHeight="1">
      <c r="A33" s="7">
        <f>Заявки!A359</f>
        <v>0</v>
      </c>
      <c r="B33" s="277">
        <f>Заявки!B359</f>
        <v>0</v>
      </c>
      <c r="C33" s="8"/>
      <c r="D33" s="14"/>
      <c r="E33" s="8"/>
      <c r="F33" s="15"/>
      <c r="G33" s="7"/>
      <c r="H33" s="277">
        <f>Заявки!B269</f>
        <v>0</v>
      </c>
      <c r="I33" s="8"/>
      <c r="J33" s="14"/>
      <c r="K33" s="8"/>
      <c r="L33" s="15"/>
    </row>
    <row r="34" spans="1:12" ht="15" customHeight="1">
      <c r="A34" s="7">
        <f>Заявки!A360</f>
        <v>0</v>
      </c>
      <c r="B34" s="277">
        <f>Заявки!B360</f>
        <v>0</v>
      </c>
      <c r="C34" s="8"/>
      <c r="D34" s="14">
        <v>1</v>
      </c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5</v>
      </c>
      <c r="D45" s="303">
        <f>I45-C45</f>
        <v>6</v>
      </c>
      <c r="E45" s="303"/>
      <c r="F45" s="303"/>
      <c r="G45" s="303"/>
      <c r="H45" s="27"/>
      <c r="I45" s="304">
        <f>SUM(D14:D38)</f>
        <v>11</v>
      </c>
      <c r="J45" s="304"/>
      <c r="K45" s="304"/>
      <c r="L45" s="304"/>
    </row>
    <row r="46" spans="1:12" ht="15.75">
      <c r="A46" s="305" t="s">
        <v>27</v>
      </c>
      <c r="B46" s="305"/>
      <c r="C46" s="28">
        <v>3</v>
      </c>
      <c r="D46" s="303">
        <f>I46-C46</f>
        <v>1</v>
      </c>
      <c r="E46" s="303"/>
      <c r="F46" s="306"/>
      <c r="G46" s="306"/>
      <c r="H46" s="28"/>
      <c r="I46" s="304">
        <f>SUM(J14:J38)</f>
        <v>4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L48"/>
  <sheetViews>
    <sheetView zoomScale="115" zoomScaleNormal="115" zoomScalePageLayoutView="0" workbookViewId="0" topLeftCell="A1">
      <selection activeCell="E30" activeCellId="1" sqref="C3:C51 E30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370</v>
      </c>
      <c r="B7" s="322"/>
      <c r="C7" s="323" t="s">
        <v>432</v>
      </c>
      <c r="D7" s="323"/>
      <c r="E7" s="323"/>
      <c r="F7" s="323"/>
      <c r="G7" s="323"/>
      <c r="H7" s="323"/>
      <c r="I7" s="322" t="s">
        <v>354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Заявки!A107</f>
        <v>Авангард</v>
      </c>
      <c r="D11" s="335"/>
      <c r="E11" s="335"/>
      <c r="F11" s="335"/>
      <c r="G11" s="317" t="s">
        <v>358</v>
      </c>
      <c r="H11" s="317"/>
      <c r="I11" s="336" t="str">
        <f>Заявки!A296</f>
        <v>Вымпел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Заявки!A108</f>
        <v>0</v>
      </c>
      <c r="B14" s="277">
        <f>Заявки!B108</f>
        <v>0</v>
      </c>
      <c r="C14" s="9"/>
      <c r="D14" s="10"/>
      <c r="E14" s="9"/>
      <c r="F14" s="11"/>
      <c r="G14" s="7">
        <f>Заявки!A297</f>
        <v>0</v>
      </c>
      <c r="H14" s="277">
        <f>Заявки!B297</f>
        <v>0</v>
      </c>
      <c r="I14" s="9"/>
      <c r="J14" s="10"/>
      <c r="K14" s="9"/>
      <c r="L14" s="11"/>
    </row>
    <row r="15" spans="1:12" ht="15" customHeight="1">
      <c r="A15" s="7">
        <f>Заявки!A109</f>
        <v>0</v>
      </c>
      <c r="B15" s="277">
        <f>Заявки!B109</f>
        <v>0</v>
      </c>
      <c r="C15" s="8"/>
      <c r="D15" s="14"/>
      <c r="E15" s="8"/>
      <c r="F15" s="15"/>
      <c r="G15" s="7">
        <f>Заявки!A298</f>
        <v>0</v>
      </c>
      <c r="H15" s="277">
        <f>Заявки!B298</f>
        <v>0</v>
      </c>
      <c r="I15" s="8"/>
      <c r="J15" s="14"/>
      <c r="K15" s="8"/>
      <c r="L15" s="15"/>
    </row>
    <row r="16" spans="1:12" ht="15" customHeight="1">
      <c r="A16" s="7">
        <f>Заявки!A110</f>
        <v>0</v>
      </c>
      <c r="B16" s="277">
        <f>Заявки!B110</f>
        <v>0</v>
      </c>
      <c r="C16" s="8"/>
      <c r="D16" s="14"/>
      <c r="E16" s="8"/>
      <c r="F16" s="15"/>
      <c r="G16" s="7">
        <f>Заявки!A299</f>
        <v>0</v>
      </c>
      <c r="H16" s="277">
        <f>Заявки!B299</f>
        <v>0</v>
      </c>
      <c r="I16" s="8"/>
      <c r="J16" s="14"/>
      <c r="K16" s="8"/>
      <c r="L16" s="15"/>
    </row>
    <row r="17" spans="1:12" ht="15" customHeight="1">
      <c r="A17" s="7">
        <f>Заявки!A111</f>
        <v>0</v>
      </c>
      <c r="B17" s="277">
        <f>Заявки!B111</f>
        <v>0</v>
      </c>
      <c r="C17" s="8"/>
      <c r="D17" s="14"/>
      <c r="E17" s="8"/>
      <c r="F17" s="15"/>
      <c r="G17" s="7">
        <f>Заявки!A300</f>
        <v>0</v>
      </c>
      <c r="H17" s="277">
        <f>Заявки!B300</f>
        <v>0</v>
      </c>
      <c r="I17" s="8"/>
      <c r="J17" s="14"/>
      <c r="K17" s="8"/>
      <c r="L17" s="15"/>
    </row>
    <row r="18" spans="1:12" ht="15" customHeight="1">
      <c r="A18" s="7">
        <f>Заявки!A112</f>
        <v>0</v>
      </c>
      <c r="B18" s="277">
        <f>Заявки!B112</f>
        <v>0</v>
      </c>
      <c r="C18" s="8"/>
      <c r="D18" s="14"/>
      <c r="E18" s="8"/>
      <c r="F18" s="15"/>
      <c r="G18" s="7">
        <f>Заявки!A301</f>
        <v>0</v>
      </c>
      <c r="H18" s="277">
        <f>Заявки!B301</f>
        <v>0</v>
      </c>
      <c r="I18" s="8"/>
      <c r="J18" s="14"/>
      <c r="K18" s="8"/>
      <c r="L18" s="15"/>
    </row>
    <row r="19" spans="1:12" ht="15" customHeight="1">
      <c r="A19" s="7">
        <f>Заявки!A113</f>
        <v>0</v>
      </c>
      <c r="B19" s="277">
        <f>Заявки!B113</f>
        <v>0</v>
      </c>
      <c r="C19" s="8"/>
      <c r="D19" s="14"/>
      <c r="E19" s="8"/>
      <c r="F19" s="15"/>
      <c r="G19" s="7">
        <f>Заявки!A302</f>
        <v>0</v>
      </c>
      <c r="H19" s="277">
        <f>Заявки!B302</f>
        <v>0</v>
      </c>
      <c r="I19" s="8"/>
      <c r="J19" s="14"/>
      <c r="K19" s="8"/>
      <c r="L19" s="15"/>
    </row>
    <row r="20" spans="1:12" ht="15" customHeight="1">
      <c r="A20" s="7">
        <f>Заявки!A114</f>
        <v>0</v>
      </c>
      <c r="B20" s="277">
        <f>Заявки!B114</f>
        <v>0</v>
      </c>
      <c r="C20" s="8"/>
      <c r="D20" s="14"/>
      <c r="E20" s="8"/>
      <c r="F20" s="15"/>
      <c r="G20" s="7">
        <f>Заявки!A303</f>
        <v>0</v>
      </c>
      <c r="H20" s="277">
        <f>Заявки!B303</f>
        <v>0</v>
      </c>
      <c r="I20" s="8"/>
      <c r="J20" s="14"/>
      <c r="K20" s="8"/>
      <c r="L20" s="15"/>
    </row>
    <row r="21" spans="1:12" ht="15" customHeight="1">
      <c r="A21" s="7">
        <f>Заявки!A115</f>
        <v>0</v>
      </c>
      <c r="B21" s="277">
        <f>Заявки!B115</f>
        <v>0</v>
      </c>
      <c r="C21" s="8"/>
      <c r="D21" s="14"/>
      <c r="E21" s="8"/>
      <c r="F21" s="15"/>
      <c r="G21" s="7">
        <f>Заявки!A304</f>
        <v>0</v>
      </c>
      <c r="H21" s="277">
        <f>Заявки!B304</f>
        <v>0</v>
      </c>
      <c r="I21" s="8"/>
      <c r="J21" s="14"/>
      <c r="K21" s="8"/>
      <c r="L21" s="15"/>
    </row>
    <row r="22" spans="1:12" ht="15" customHeight="1">
      <c r="A22" s="7">
        <f>Заявки!A116</f>
        <v>0</v>
      </c>
      <c r="B22" s="277">
        <f>Заявки!B116</f>
        <v>0</v>
      </c>
      <c r="C22" s="8"/>
      <c r="D22" s="14"/>
      <c r="E22" s="8"/>
      <c r="F22" s="15"/>
      <c r="G22" s="7">
        <f>Заявки!A305</f>
        <v>0</v>
      </c>
      <c r="H22" s="277">
        <f>Заявки!B305</f>
        <v>0</v>
      </c>
      <c r="I22" s="8"/>
      <c r="J22" s="14"/>
      <c r="K22" s="8"/>
      <c r="L22" s="15"/>
    </row>
    <row r="23" spans="1:12" ht="15" customHeight="1">
      <c r="A23" s="7">
        <f>Заявки!A117</f>
        <v>0</v>
      </c>
      <c r="B23" s="277">
        <f>Заявки!B117</f>
        <v>0</v>
      </c>
      <c r="C23" s="8"/>
      <c r="D23" s="14"/>
      <c r="E23" s="8"/>
      <c r="F23" s="15"/>
      <c r="G23" s="7">
        <f>Заявки!A306</f>
        <v>0</v>
      </c>
      <c r="H23" s="277">
        <f>Заявки!B306</f>
        <v>0</v>
      </c>
      <c r="I23" s="8"/>
      <c r="J23" s="14"/>
      <c r="K23" s="8"/>
      <c r="L23" s="15"/>
    </row>
    <row r="24" spans="1:12" ht="15" customHeight="1">
      <c r="A24" s="7">
        <f>Заявки!A118</f>
        <v>0</v>
      </c>
      <c r="B24" s="277">
        <f>Заявки!B118</f>
        <v>0</v>
      </c>
      <c r="C24" s="8"/>
      <c r="D24" s="14"/>
      <c r="E24" s="8"/>
      <c r="F24" s="15"/>
      <c r="G24" s="7">
        <f>Заявки!A307</f>
        <v>0</v>
      </c>
      <c r="H24" s="277">
        <f>Заявки!B307</f>
        <v>0</v>
      </c>
      <c r="I24" s="8"/>
      <c r="J24" s="14"/>
      <c r="K24" s="8"/>
      <c r="L24" s="15"/>
    </row>
    <row r="25" spans="1:12" ht="15" customHeight="1">
      <c r="A25" s="7">
        <f>Заявки!A119</f>
        <v>0</v>
      </c>
      <c r="B25" s="277">
        <f>Заявки!B119</f>
        <v>0</v>
      </c>
      <c r="C25" s="8"/>
      <c r="D25" s="14"/>
      <c r="E25" s="8"/>
      <c r="F25" s="15"/>
      <c r="G25" s="7">
        <f>Заявки!A308</f>
        <v>0</v>
      </c>
      <c r="H25" s="277">
        <f>Заявки!B308</f>
        <v>0</v>
      </c>
      <c r="I25" s="8"/>
      <c r="J25" s="14"/>
      <c r="K25" s="8"/>
      <c r="L25" s="15"/>
    </row>
    <row r="26" spans="1:12" ht="15" customHeight="1">
      <c r="A26" s="7">
        <f>Заявки!A120</f>
        <v>0</v>
      </c>
      <c r="B26" s="277">
        <f>Заявки!B120</f>
        <v>0</v>
      </c>
      <c r="C26" s="8"/>
      <c r="D26" s="14"/>
      <c r="E26" s="8"/>
      <c r="F26" s="15"/>
      <c r="G26" s="7">
        <f>Заявки!A309</f>
        <v>0</v>
      </c>
      <c r="H26" s="277">
        <f>Заявки!B309</f>
        <v>0</v>
      </c>
      <c r="I26" s="8"/>
      <c r="J26" s="14"/>
      <c r="K26" s="8"/>
      <c r="L26" s="15"/>
    </row>
    <row r="27" spans="1:12" ht="15" customHeight="1">
      <c r="A27" s="7"/>
      <c r="B27" s="277"/>
      <c r="C27" s="8"/>
      <c r="D27" s="285">
        <v>8</v>
      </c>
      <c r="E27" s="8"/>
      <c r="F27" s="15"/>
      <c r="G27" s="7">
        <f>Заявки!A310</f>
        <v>0</v>
      </c>
      <c r="H27" s="277">
        <f>Заявки!B310</f>
        <v>0</v>
      </c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>
        <f>Заявки!A311</f>
        <v>0</v>
      </c>
      <c r="H28" s="277">
        <f>Заявки!B311</f>
        <v>0</v>
      </c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285">
        <v>3</v>
      </c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8</v>
      </c>
      <c r="E45" s="303"/>
      <c r="F45" s="303"/>
      <c r="G45" s="303"/>
      <c r="H45" s="27"/>
      <c r="I45" s="304">
        <f>SUM(D14:D38)</f>
        <v>8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3</v>
      </c>
      <c r="E46" s="303"/>
      <c r="F46" s="306"/>
      <c r="G46" s="306"/>
      <c r="H46" s="28"/>
      <c r="I46" s="304">
        <f>SUM(J14:J38)</f>
        <v>3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0">
      <selection activeCell="O16" activeCellId="1" sqref="C3:C51 O16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410</v>
      </c>
      <c r="B7" s="322"/>
      <c r="C7" s="323" t="s">
        <v>433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355</v>
      </c>
      <c r="B9" s="314"/>
      <c r="C9" s="314"/>
      <c r="D9" s="314"/>
      <c r="E9" s="314"/>
      <c r="F9" s="314"/>
      <c r="G9" s="315" t="s">
        <v>356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Заявки!A317</f>
        <v>Гарантстрой</v>
      </c>
      <c r="D11" s="335"/>
      <c r="E11" s="335"/>
      <c r="F11" s="335"/>
      <c r="G11" s="317" t="s">
        <v>358</v>
      </c>
      <c r="H11" s="317"/>
      <c r="I11" s="336" t="str">
        <f>Заявки!A270</f>
        <v>Нефтяник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Заявки!A318</f>
        <v>0</v>
      </c>
      <c r="B14" s="277">
        <f>Заявки!B318</f>
        <v>0</v>
      </c>
      <c r="C14" s="9"/>
      <c r="D14" s="10"/>
      <c r="E14" s="9"/>
      <c r="F14" s="11"/>
      <c r="G14" s="7">
        <f>Заявки!A271</f>
        <v>0</v>
      </c>
      <c r="H14" s="277">
        <f>Заявки!B271</f>
        <v>0</v>
      </c>
      <c r="I14" s="9"/>
      <c r="J14" s="10"/>
      <c r="K14" s="9"/>
      <c r="L14" s="11"/>
    </row>
    <row r="15" spans="1:12" ht="15" customHeight="1">
      <c r="A15" s="7">
        <f>Заявки!A319</f>
        <v>0</v>
      </c>
      <c r="B15" s="277">
        <f>Заявки!B319</f>
        <v>0</v>
      </c>
      <c r="C15" s="8"/>
      <c r="D15" s="14"/>
      <c r="E15" s="8"/>
      <c r="F15" s="15"/>
      <c r="G15" s="7">
        <f>Заявки!A272</f>
        <v>0</v>
      </c>
      <c r="H15" s="277">
        <f>Заявки!B272</f>
        <v>0</v>
      </c>
      <c r="I15" s="8"/>
      <c r="J15" s="14">
        <v>1</v>
      </c>
      <c r="K15" s="8"/>
      <c r="L15" s="15"/>
    </row>
    <row r="16" spans="1:12" ht="15" customHeight="1">
      <c r="A16" s="7">
        <f>Заявки!A320</f>
        <v>0</v>
      </c>
      <c r="B16" s="277">
        <f>Заявки!B320</f>
        <v>0</v>
      </c>
      <c r="C16" s="8"/>
      <c r="D16" s="14">
        <v>1</v>
      </c>
      <c r="E16" s="8"/>
      <c r="F16" s="15"/>
      <c r="G16" s="7">
        <f>Заявки!A273</f>
        <v>0</v>
      </c>
      <c r="H16" s="277">
        <f>Заявки!B273</f>
        <v>0</v>
      </c>
      <c r="I16" s="8"/>
      <c r="J16" s="14"/>
      <c r="K16" s="8"/>
      <c r="L16" s="15"/>
    </row>
    <row r="17" spans="1:12" ht="15" customHeight="1">
      <c r="A17" s="7">
        <f>Заявки!A321</f>
        <v>0</v>
      </c>
      <c r="B17" s="277">
        <f>Заявки!B321</f>
        <v>0</v>
      </c>
      <c r="C17" s="8"/>
      <c r="D17" s="14"/>
      <c r="E17" s="8"/>
      <c r="F17" s="15"/>
      <c r="G17" s="7">
        <f>Заявки!A274</f>
        <v>0</v>
      </c>
      <c r="H17" s="277">
        <f>Заявки!B274</f>
        <v>0</v>
      </c>
      <c r="I17" s="8"/>
      <c r="J17" s="14">
        <v>1</v>
      </c>
      <c r="K17" s="8"/>
      <c r="L17" s="15"/>
    </row>
    <row r="18" spans="1:12" ht="15" customHeight="1">
      <c r="A18" s="7">
        <f>Заявки!A322</f>
        <v>0</v>
      </c>
      <c r="B18" s="277">
        <f>Заявки!B322</f>
        <v>0</v>
      </c>
      <c r="C18" s="8"/>
      <c r="D18" s="14"/>
      <c r="E18" s="8"/>
      <c r="F18" s="15"/>
      <c r="G18" s="7">
        <f>Заявки!A275</f>
        <v>0</v>
      </c>
      <c r="H18" s="277">
        <f>Заявки!B275</f>
        <v>0</v>
      </c>
      <c r="I18" s="8"/>
      <c r="J18" s="14"/>
      <c r="K18" s="8"/>
      <c r="L18" s="15"/>
    </row>
    <row r="19" spans="1:12" ht="15" customHeight="1">
      <c r="A19" s="7">
        <f>Заявки!A323</f>
        <v>0</v>
      </c>
      <c r="B19" s="277">
        <f>Заявки!B323</f>
        <v>0</v>
      </c>
      <c r="C19" s="8"/>
      <c r="D19" s="14"/>
      <c r="E19" s="8"/>
      <c r="F19" s="15"/>
      <c r="G19" s="7">
        <f>Заявки!A276</f>
        <v>0</v>
      </c>
      <c r="H19" s="277">
        <f>Заявки!B276</f>
        <v>0</v>
      </c>
      <c r="I19" s="8"/>
      <c r="J19" s="14"/>
      <c r="K19" s="8"/>
      <c r="L19" s="15"/>
    </row>
    <row r="20" spans="1:12" ht="15" customHeight="1">
      <c r="A20" s="7">
        <f>Заявки!A324</f>
        <v>0</v>
      </c>
      <c r="B20" s="277">
        <f>Заявки!B324</f>
        <v>0</v>
      </c>
      <c r="C20" s="8"/>
      <c r="D20" s="14"/>
      <c r="E20" s="8"/>
      <c r="F20" s="15"/>
      <c r="G20" s="7">
        <f>Заявки!A277</f>
        <v>0</v>
      </c>
      <c r="H20" s="277">
        <f>Заявки!B277</f>
        <v>0</v>
      </c>
      <c r="I20" s="8"/>
      <c r="J20" s="14"/>
      <c r="K20" s="8"/>
      <c r="L20" s="15"/>
    </row>
    <row r="21" spans="1:12" ht="15" customHeight="1">
      <c r="A21" s="7">
        <f>Заявки!A325</f>
        <v>0</v>
      </c>
      <c r="B21" s="277">
        <f>Заявки!B325</f>
        <v>0</v>
      </c>
      <c r="C21" s="8"/>
      <c r="D21" s="14"/>
      <c r="E21" s="8"/>
      <c r="F21" s="15"/>
      <c r="G21" s="7">
        <f>Заявки!A278</f>
        <v>0</v>
      </c>
      <c r="H21" s="277">
        <f>Заявки!B278</f>
        <v>0</v>
      </c>
      <c r="I21" s="8"/>
      <c r="J21" s="14">
        <v>1</v>
      </c>
      <c r="K21" s="8"/>
      <c r="L21" s="15"/>
    </row>
    <row r="22" spans="1:12" ht="15" customHeight="1">
      <c r="A22" s="7">
        <f>Заявки!A326</f>
        <v>0</v>
      </c>
      <c r="B22" s="277">
        <f>Заявки!B326</f>
        <v>0</v>
      </c>
      <c r="C22" s="8"/>
      <c r="D22" s="14"/>
      <c r="E22" s="8"/>
      <c r="F22" s="15"/>
      <c r="G22" s="7">
        <f>Заявки!A279</f>
        <v>0</v>
      </c>
      <c r="H22" s="277">
        <f>Заявки!B279</f>
        <v>0</v>
      </c>
      <c r="I22" s="8"/>
      <c r="J22" s="14">
        <v>1</v>
      </c>
      <c r="K22" s="8"/>
      <c r="L22" s="15"/>
    </row>
    <row r="23" spans="1:12" ht="15" customHeight="1">
      <c r="A23" s="7">
        <f>Заявки!A327</f>
        <v>0</v>
      </c>
      <c r="B23" s="277">
        <f>Заявки!B327</f>
        <v>0</v>
      </c>
      <c r="C23" s="8"/>
      <c r="D23" s="14">
        <v>1</v>
      </c>
      <c r="E23" s="8"/>
      <c r="F23" s="15"/>
      <c r="G23" s="7">
        <f>Заявки!A280</f>
        <v>0</v>
      </c>
      <c r="H23" s="277">
        <f>Заявки!B280</f>
        <v>0</v>
      </c>
      <c r="I23" s="8"/>
      <c r="J23" s="14">
        <v>3</v>
      </c>
      <c r="K23" s="8"/>
      <c r="L23" s="15"/>
    </row>
    <row r="24" spans="1:12" ht="15" customHeight="1">
      <c r="A24" s="7">
        <f>Заявки!A328</f>
        <v>0</v>
      </c>
      <c r="B24" s="277">
        <f>Заявки!B328</f>
        <v>0</v>
      </c>
      <c r="C24" s="8"/>
      <c r="D24" s="14"/>
      <c r="E24" s="8"/>
      <c r="F24" s="15"/>
      <c r="G24" s="7">
        <f>Заявки!A281</f>
        <v>0</v>
      </c>
      <c r="H24" s="277">
        <f>Заявки!B281</f>
        <v>0</v>
      </c>
      <c r="I24" s="8"/>
      <c r="J24" s="14"/>
      <c r="K24" s="8"/>
      <c r="L24" s="15"/>
    </row>
    <row r="25" spans="1:12" ht="15" customHeight="1">
      <c r="A25" s="7">
        <f>Заявки!A329</f>
        <v>0</v>
      </c>
      <c r="B25" s="277">
        <f>Заявки!B329</f>
        <v>0</v>
      </c>
      <c r="C25" s="8"/>
      <c r="D25" s="14"/>
      <c r="E25" s="8"/>
      <c r="F25" s="15"/>
      <c r="G25" s="7">
        <f>Заявки!A282</f>
        <v>0</v>
      </c>
      <c r="H25" s="277">
        <f>Заявки!B282</f>
        <v>0</v>
      </c>
      <c r="I25" s="8"/>
      <c r="J25" s="14"/>
      <c r="K25" s="8"/>
      <c r="L25" s="15"/>
    </row>
    <row r="26" spans="1:12" ht="15" customHeight="1">
      <c r="A26" s="7">
        <f>Заявки!A330</f>
        <v>0</v>
      </c>
      <c r="B26" s="277">
        <f>Заявки!B330</f>
        <v>0</v>
      </c>
      <c r="C26" s="8"/>
      <c r="D26" s="14"/>
      <c r="E26" s="8"/>
      <c r="F26" s="15"/>
      <c r="G26" s="7">
        <f>Заявки!A283</f>
        <v>0</v>
      </c>
      <c r="H26" s="277">
        <f>Заявки!B283</f>
        <v>0</v>
      </c>
      <c r="I26" s="8"/>
      <c r="J26" s="14"/>
      <c r="K26" s="8"/>
      <c r="L26" s="15"/>
    </row>
    <row r="27" spans="1:12" ht="15" customHeight="1">
      <c r="A27" s="7">
        <f>Заявки!A331</f>
        <v>0</v>
      </c>
      <c r="B27" s="277">
        <f>Заявки!B331</f>
        <v>0</v>
      </c>
      <c r="C27" s="8"/>
      <c r="D27" s="14"/>
      <c r="E27" s="8"/>
      <c r="F27" s="15"/>
      <c r="G27" s="7">
        <f>Заявки!A284</f>
        <v>0</v>
      </c>
      <c r="H27" s="277">
        <f>Заявки!B284</f>
        <v>0</v>
      </c>
      <c r="I27" s="8"/>
      <c r="J27" s="14"/>
      <c r="K27" s="8"/>
      <c r="L27" s="15"/>
    </row>
    <row r="28" spans="1:12" ht="15" customHeight="1">
      <c r="A28" s="7">
        <f>Заявки!A332</f>
        <v>0</v>
      </c>
      <c r="B28" s="277">
        <f>Заявки!B332</f>
        <v>0</v>
      </c>
      <c r="C28" s="8"/>
      <c r="D28" s="14"/>
      <c r="E28" s="8"/>
      <c r="F28" s="15"/>
      <c r="G28" s="7">
        <f>Заявки!A285</f>
        <v>0</v>
      </c>
      <c r="H28" s="277">
        <f>Заявки!B285</f>
        <v>0</v>
      </c>
      <c r="I28" s="8"/>
      <c r="J28" s="14"/>
      <c r="K28" s="8"/>
      <c r="L28" s="15"/>
    </row>
    <row r="29" spans="1:12" ht="15" customHeight="1">
      <c r="A29" s="7">
        <f>Заявки!A333</f>
        <v>0</v>
      </c>
      <c r="B29" s="277">
        <f>Заявки!B333</f>
        <v>0</v>
      </c>
      <c r="C29" s="8"/>
      <c r="D29" s="14">
        <v>1</v>
      </c>
      <c r="E29" s="8"/>
      <c r="F29" s="15"/>
      <c r="G29" s="7">
        <f>Заявки!A286</f>
        <v>0</v>
      </c>
      <c r="H29" s="277">
        <f>Заявки!B286</f>
        <v>0</v>
      </c>
      <c r="I29" s="8"/>
      <c r="J29" s="14"/>
      <c r="K29" s="8"/>
      <c r="L29" s="15"/>
    </row>
    <row r="30" spans="1:12" ht="15" customHeight="1">
      <c r="A30" s="7">
        <f>Заявки!A334</f>
        <v>0</v>
      </c>
      <c r="B30" s="277">
        <f>Заявки!B334</f>
        <v>0</v>
      </c>
      <c r="C30" s="8"/>
      <c r="D30" s="14"/>
      <c r="E30" s="8"/>
      <c r="F30" s="15"/>
      <c r="G30" s="7">
        <f>Заявки!A287</f>
        <v>0</v>
      </c>
      <c r="H30" s="277">
        <f>Заявки!B287</f>
        <v>0</v>
      </c>
      <c r="I30" s="8"/>
      <c r="J30" s="14"/>
      <c r="K30" s="8"/>
      <c r="L30" s="15"/>
    </row>
    <row r="31" spans="1:12" ht="15" customHeight="1">
      <c r="A31" s="7">
        <f>Заявки!A335</f>
        <v>0</v>
      </c>
      <c r="B31" s="277">
        <f>Заявки!B335</f>
        <v>0</v>
      </c>
      <c r="C31" s="8"/>
      <c r="D31" s="14"/>
      <c r="E31" s="8"/>
      <c r="F31" s="15"/>
      <c r="G31" s="7">
        <f>Заявки!A288</f>
        <v>0</v>
      </c>
      <c r="H31" s="277">
        <f>Заявки!B288</f>
        <v>0</v>
      </c>
      <c r="I31" s="8"/>
      <c r="J31" s="14"/>
      <c r="K31" s="8"/>
      <c r="L31" s="15"/>
    </row>
    <row r="32" spans="1:12" ht="15" customHeight="1">
      <c r="A32" s="7">
        <f>Заявки!A336</f>
        <v>0</v>
      </c>
      <c r="B32" s="277">
        <f>Заявки!B336</f>
        <v>0</v>
      </c>
      <c r="C32" s="8"/>
      <c r="D32" s="14"/>
      <c r="E32" s="8"/>
      <c r="F32" s="15"/>
      <c r="G32" s="7">
        <f>Заявки!A289</f>
        <v>0</v>
      </c>
      <c r="H32" s="277">
        <f>Заявки!B289</f>
        <v>0</v>
      </c>
      <c r="I32" s="8"/>
      <c r="J32" s="14"/>
      <c r="K32" s="8"/>
      <c r="L32" s="15"/>
    </row>
    <row r="33" spans="1:12" ht="15" customHeight="1">
      <c r="A33" s="7">
        <f>Заявки!A337</f>
        <v>0</v>
      </c>
      <c r="B33" s="277">
        <f>Заявки!B337</f>
        <v>0</v>
      </c>
      <c r="C33" s="8"/>
      <c r="D33" s="14"/>
      <c r="E33" s="8"/>
      <c r="F33" s="15"/>
      <c r="G33" s="7">
        <f>Заявки!A290</f>
        <v>0</v>
      </c>
      <c r="H33" s="277">
        <f>Заявки!B290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0</v>
      </c>
      <c r="D45" s="303">
        <f>I45-C45</f>
        <v>3</v>
      </c>
      <c r="E45" s="303"/>
      <c r="F45" s="303"/>
      <c r="G45" s="303"/>
      <c r="H45" s="27"/>
      <c r="I45" s="304">
        <f>SUM(D14:D38)</f>
        <v>3</v>
      </c>
      <c r="J45" s="304"/>
      <c r="K45" s="304"/>
      <c r="L45" s="304"/>
    </row>
    <row r="46" spans="1:12" ht="15.75">
      <c r="A46" s="305" t="s">
        <v>27</v>
      </c>
      <c r="B46" s="305"/>
      <c r="C46" s="28">
        <v>4</v>
      </c>
      <c r="D46" s="303">
        <f>I46-C46</f>
        <v>3</v>
      </c>
      <c r="E46" s="303"/>
      <c r="F46" s="306"/>
      <c r="G46" s="306"/>
      <c r="H46" s="28"/>
      <c r="I46" s="304">
        <f>SUM(J14:J38)</f>
        <v>7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7">
      <selection activeCell="P47" activeCellId="1" sqref="C3:C51 P47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434</v>
      </c>
      <c r="B7" s="322"/>
      <c r="C7" s="323" t="s">
        <v>435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Заявки!A296</f>
        <v>Вымпел</v>
      </c>
      <c r="D11" s="335"/>
      <c r="E11" s="335"/>
      <c r="F11" s="335"/>
      <c r="G11" s="317" t="s">
        <v>358</v>
      </c>
      <c r="H11" s="317"/>
      <c r="I11" s="336" t="str">
        <f>Заявки!A317</f>
        <v>Гарантстрой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Заявки!A297</f>
        <v>0</v>
      </c>
      <c r="B14" s="277">
        <f>Заявки!B297</f>
        <v>0</v>
      </c>
      <c r="C14" s="9"/>
      <c r="D14" s="10"/>
      <c r="E14" s="9"/>
      <c r="F14" s="11"/>
      <c r="G14" s="7">
        <f>Заявки!A318</f>
        <v>0</v>
      </c>
      <c r="H14" s="277">
        <f>Заявки!B318</f>
        <v>0</v>
      </c>
      <c r="I14" s="9"/>
      <c r="J14" s="10">
        <v>1</v>
      </c>
      <c r="K14" s="9"/>
      <c r="L14" s="11"/>
    </row>
    <row r="15" spans="1:12" ht="15" customHeight="1">
      <c r="A15" s="7">
        <f>Заявки!A298</f>
        <v>0</v>
      </c>
      <c r="B15" s="277">
        <f>Заявки!B298</f>
        <v>0</v>
      </c>
      <c r="C15" s="8"/>
      <c r="D15" s="14"/>
      <c r="E15" s="8"/>
      <c r="F15" s="15"/>
      <c r="G15" s="7">
        <f>Заявки!A319</f>
        <v>0</v>
      </c>
      <c r="H15" s="277">
        <f>Заявки!B319</f>
        <v>0</v>
      </c>
      <c r="I15" s="8"/>
      <c r="J15" s="14"/>
      <c r="K15" s="8"/>
      <c r="L15" s="15"/>
    </row>
    <row r="16" spans="1:12" ht="15" customHeight="1">
      <c r="A16" s="7">
        <f>Заявки!A299</f>
        <v>0</v>
      </c>
      <c r="B16" s="277">
        <f>Заявки!B299</f>
        <v>0</v>
      </c>
      <c r="C16" s="8"/>
      <c r="D16" s="14"/>
      <c r="E16" s="8"/>
      <c r="F16" s="15"/>
      <c r="G16" s="7">
        <f>Заявки!A320</f>
        <v>0</v>
      </c>
      <c r="H16" s="277">
        <f>Заявки!B320</f>
        <v>0</v>
      </c>
      <c r="I16" s="8"/>
      <c r="J16" s="14"/>
      <c r="K16" s="8"/>
      <c r="L16" s="15"/>
    </row>
    <row r="17" spans="1:12" ht="15" customHeight="1">
      <c r="A17" s="7">
        <f>Заявки!A300</f>
        <v>0</v>
      </c>
      <c r="B17" s="277">
        <f>Заявки!B300</f>
        <v>0</v>
      </c>
      <c r="C17" s="8"/>
      <c r="D17" s="14"/>
      <c r="E17" s="8"/>
      <c r="F17" s="15"/>
      <c r="G17" s="7">
        <f>Заявки!A321</f>
        <v>0</v>
      </c>
      <c r="H17" s="277">
        <f>Заявки!B321</f>
        <v>0</v>
      </c>
      <c r="I17" s="8"/>
      <c r="J17" s="14"/>
      <c r="K17" s="8"/>
      <c r="L17" s="15"/>
    </row>
    <row r="18" spans="1:12" ht="15" customHeight="1">
      <c r="A18" s="7">
        <f>Заявки!A301</f>
        <v>0</v>
      </c>
      <c r="B18" s="277">
        <f>Заявки!B301</f>
        <v>0</v>
      </c>
      <c r="C18" s="8"/>
      <c r="D18" s="14"/>
      <c r="E18" s="8"/>
      <c r="F18" s="15"/>
      <c r="G18" s="7">
        <f>Заявки!A322</f>
        <v>0</v>
      </c>
      <c r="H18" s="277">
        <f>Заявки!B322</f>
        <v>0</v>
      </c>
      <c r="I18" s="8"/>
      <c r="J18" s="14">
        <v>5</v>
      </c>
      <c r="K18" s="8"/>
      <c r="L18" s="15"/>
    </row>
    <row r="19" spans="1:12" ht="15" customHeight="1">
      <c r="A19" s="7">
        <f>Заявки!A302</f>
        <v>0</v>
      </c>
      <c r="B19" s="277">
        <f>Заявки!B302</f>
        <v>0</v>
      </c>
      <c r="C19" s="8"/>
      <c r="D19" s="14">
        <v>2</v>
      </c>
      <c r="E19" s="8"/>
      <c r="F19" s="15"/>
      <c r="G19" s="7">
        <f>Заявки!A323</f>
        <v>0</v>
      </c>
      <c r="H19" s="277">
        <f>Заявки!B323</f>
        <v>0</v>
      </c>
      <c r="I19" s="8"/>
      <c r="J19" s="14"/>
      <c r="K19" s="8"/>
      <c r="L19" s="15"/>
    </row>
    <row r="20" spans="1:12" ht="15" customHeight="1">
      <c r="A20" s="7">
        <f>Заявки!A303</f>
        <v>0</v>
      </c>
      <c r="B20" s="277">
        <f>Заявки!B303</f>
        <v>0</v>
      </c>
      <c r="C20" s="8"/>
      <c r="D20" s="14"/>
      <c r="E20" s="8"/>
      <c r="F20" s="15"/>
      <c r="G20" s="7">
        <f>Заявки!A324</f>
        <v>0</v>
      </c>
      <c r="H20" s="277">
        <f>Заявки!B324</f>
        <v>0</v>
      </c>
      <c r="I20" s="8"/>
      <c r="J20" s="14"/>
      <c r="K20" s="8"/>
      <c r="L20" s="15"/>
    </row>
    <row r="21" spans="1:12" ht="15" customHeight="1">
      <c r="A21" s="7">
        <f>Заявки!A304</f>
        <v>0</v>
      </c>
      <c r="B21" s="277">
        <f>Заявки!B304</f>
        <v>0</v>
      </c>
      <c r="C21" s="8"/>
      <c r="D21" s="14"/>
      <c r="E21" s="8"/>
      <c r="F21" s="15"/>
      <c r="G21" s="7">
        <f>Заявки!A325</f>
        <v>0</v>
      </c>
      <c r="H21" s="277">
        <f>Заявки!B325</f>
        <v>0</v>
      </c>
      <c r="I21" s="8"/>
      <c r="J21" s="14"/>
      <c r="K21" s="8"/>
      <c r="L21" s="15"/>
    </row>
    <row r="22" spans="1:12" ht="15" customHeight="1">
      <c r="A22" s="7">
        <f>Заявки!A305</f>
        <v>0</v>
      </c>
      <c r="B22" s="277">
        <f>Заявки!B305</f>
        <v>0</v>
      </c>
      <c r="C22" s="8"/>
      <c r="D22" s="14"/>
      <c r="E22" s="8"/>
      <c r="F22" s="15"/>
      <c r="G22" s="7">
        <f>Заявки!A326</f>
        <v>0</v>
      </c>
      <c r="H22" s="277">
        <f>Заявки!B326</f>
        <v>0</v>
      </c>
      <c r="I22" s="8"/>
      <c r="J22" s="14"/>
      <c r="K22" s="8"/>
      <c r="L22" s="15"/>
    </row>
    <row r="23" spans="1:12" ht="15" customHeight="1">
      <c r="A23" s="7">
        <f>Заявки!A306</f>
        <v>0</v>
      </c>
      <c r="B23" s="277">
        <f>Заявки!B306</f>
        <v>0</v>
      </c>
      <c r="C23" s="8"/>
      <c r="D23" s="14"/>
      <c r="E23" s="8"/>
      <c r="F23" s="15"/>
      <c r="G23" s="7">
        <f>Заявки!A327</f>
        <v>0</v>
      </c>
      <c r="H23" s="277">
        <f>Заявки!B327</f>
        <v>0</v>
      </c>
      <c r="I23" s="8"/>
      <c r="J23" s="14"/>
      <c r="K23" s="8"/>
      <c r="L23" s="15"/>
    </row>
    <row r="24" spans="1:12" ht="15" customHeight="1">
      <c r="A24" s="7">
        <f>Заявки!A307</f>
        <v>0</v>
      </c>
      <c r="B24" s="277">
        <f>Заявки!B307</f>
        <v>0</v>
      </c>
      <c r="C24" s="8"/>
      <c r="D24" s="14"/>
      <c r="E24" s="8"/>
      <c r="F24" s="15"/>
      <c r="G24" s="7">
        <f>Заявки!A328</f>
        <v>0</v>
      </c>
      <c r="H24" s="277">
        <f>Заявки!B328</f>
        <v>0</v>
      </c>
      <c r="I24" s="8"/>
      <c r="J24" s="14"/>
      <c r="K24" s="8"/>
      <c r="L24" s="15"/>
    </row>
    <row r="25" spans="1:12" ht="15" customHeight="1">
      <c r="A25" s="7">
        <f>Заявки!A308</f>
        <v>0</v>
      </c>
      <c r="B25" s="277">
        <f>Заявки!B308</f>
        <v>0</v>
      </c>
      <c r="C25" s="8"/>
      <c r="D25" s="14">
        <v>1</v>
      </c>
      <c r="E25" s="8"/>
      <c r="F25" s="15"/>
      <c r="G25" s="7">
        <f>Заявки!A329</f>
        <v>0</v>
      </c>
      <c r="H25" s="277">
        <f>Заявки!B329</f>
        <v>0</v>
      </c>
      <c r="I25" s="8"/>
      <c r="J25" s="14">
        <v>2</v>
      </c>
      <c r="K25" s="8"/>
      <c r="L25" s="15"/>
    </row>
    <row r="26" spans="1:12" ht="15" customHeight="1">
      <c r="A26" s="7">
        <f>Заявки!A309</f>
        <v>0</v>
      </c>
      <c r="B26" s="277">
        <f>Заявки!B309</f>
        <v>0</v>
      </c>
      <c r="C26" s="8"/>
      <c r="D26" s="14"/>
      <c r="E26" s="8"/>
      <c r="F26" s="15"/>
      <c r="G26" s="7">
        <f>Заявки!A330</f>
        <v>0</v>
      </c>
      <c r="H26" s="277">
        <f>Заявки!B330</f>
        <v>0</v>
      </c>
      <c r="I26" s="8"/>
      <c r="J26" s="14">
        <v>2</v>
      </c>
      <c r="K26" s="8"/>
      <c r="L26" s="15"/>
    </row>
    <row r="27" spans="1:12" ht="15" customHeight="1">
      <c r="A27" s="7">
        <f>Заявки!A310</f>
        <v>0</v>
      </c>
      <c r="B27" s="277">
        <f>Заявки!B310</f>
        <v>0</v>
      </c>
      <c r="C27" s="8"/>
      <c r="D27" s="14"/>
      <c r="E27" s="8"/>
      <c r="F27" s="15"/>
      <c r="G27" s="7">
        <f>Заявки!A331</f>
        <v>0</v>
      </c>
      <c r="H27" s="277">
        <f>Заявки!B331</f>
        <v>0</v>
      </c>
      <c r="I27" s="8"/>
      <c r="J27" s="14"/>
      <c r="K27" s="8"/>
      <c r="L27" s="15"/>
    </row>
    <row r="28" spans="1:12" ht="15" customHeight="1">
      <c r="A28" s="7">
        <f>Заявки!A311</f>
        <v>0</v>
      </c>
      <c r="B28" s="277">
        <f>Заявки!B311</f>
        <v>0</v>
      </c>
      <c r="C28" s="8"/>
      <c r="D28" s="14"/>
      <c r="E28" s="8"/>
      <c r="F28" s="15"/>
      <c r="G28" s="7">
        <f>Заявки!A332</f>
        <v>0</v>
      </c>
      <c r="H28" s="277">
        <f>Заявки!B332</f>
        <v>0</v>
      </c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>
        <f>Заявки!A333</f>
        <v>0</v>
      </c>
      <c r="H29" s="277">
        <f>Заявки!B333</f>
        <v>0</v>
      </c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>
        <f>Заявки!A334</f>
        <v>0</v>
      </c>
      <c r="H30" s="277">
        <f>Заявки!B334</f>
        <v>0</v>
      </c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>
        <f>Заявки!A335</f>
        <v>0</v>
      </c>
      <c r="H31" s="277">
        <f>Заявки!B335</f>
        <v>0</v>
      </c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>
        <f>Заявки!A336</f>
        <v>0</v>
      </c>
      <c r="H32" s="277">
        <f>Заявки!B336</f>
        <v>0</v>
      </c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>
        <f>Заявки!A337</f>
        <v>0</v>
      </c>
      <c r="H33" s="277">
        <f>Заявки!B337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3</v>
      </c>
      <c r="E45" s="303"/>
      <c r="F45" s="303"/>
      <c r="G45" s="303"/>
      <c r="H45" s="27"/>
      <c r="I45" s="304">
        <f>SUM(D14:D38)</f>
        <v>3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10</v>
      </c>
      <c r="E46" s="303"/>
      <c r="F46" s="306"/>
      <c r="G46" s="306"/>
      <c r="H46" s="28"/>
      <c r="I46" s="304">
        <f>SUM(J14:J38)</f>
        <v>10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0">
      <selection activeCell="H51" activeCellId="1" sqref="C3:C51 H51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410</v>
      </c>
      <c r="B7" s="322"/>
      <c r="C7" s="323" t="s">
        <v>436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355</v>
      </c>
      <c r="B9" s="314"/>
      <c r="C9" s="314"/>
      <c r="D9" s="314"/>
      <c r="E9" s="314"/>
      <c r="F9" s="314"/>
      <c r="G9" s="315" t="s">
        <v>356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Заявки!A249</f>
        <v>ДЗЧРХ</v>
      </c>
      <c r="D11" s="335"/>
      <c r="E11" s="335"/>
      <c r="F11" s="335"/>
      <c r="G11" s="317" t="s">
        <v>358</v>
      </c>
      <c r="H11" s="317"/>
      <c r="I11" s="336" t="str">
        <f>Заявки!A107</f>
        <v>Авангард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Заявки!A250</f>
        <v>0</v>
      </c>
      <c r="B14" s="278">
        <f>Заявки!B250</f>
        <v>0</v>
      </c>
      <c r="C14" s="9"/>
      <c r="D14" s="10"/>
      <c r="E14" s="9"/>
      <c r="F14" s="11"/>
      <c r="G14" s="7">
        <f>Заявки!A108</f>
        <v>0</v>
      </c>
      <c r="H14" s="277">
        <f>Заявки!B108</f>
        <v>0</v>
      </c>
      <c r="I14" s="9"/>
      <c r="J14" s="10"/>
      <c r="K14" s="9"/>
      <c r="L14" s="11"/>
    </row>
    <row r="15" spans="1:12" ht="15" customHeight="1">
      <c r="A15" s="7">
        <f>Заявки!A251</f>
        <v>0</v>
      </c>
      <c r="B15" s="277">
        <f>Заявки!B251</f>
        <v>0</v>
      </c>
      <c r="C15" s="8"/>
      <c r="D15" s="14"/>
      <c r="E15" s="8"/>
      <c r="F15" s="15"/>
      <c r="G15" s="7">
        <f>Заявки!A109</f>
        <v>0</v>
      </c>
      <c r="H15" s="277">
        <f>Заявки!B109</f>
        <v>0</v>
      </c>
      <c r="I15" s="8"/>
      <c r="J15" s="14">
        <v>4</v>
      </c>
      <c r="K15" s="8"/>
      <c r="L15" s="15"/>
    </row>
    <row r="16" spans="1:12" ht="15" customHeight="1">
      <c r="A16" s="7">
        <f>Заявки!A252</f>
        <v>0</v>
      </c>
      <c r="B16" s="277">
        <f>Заявки!B252</f>
        <v>0</v>
      </c>
      <c r="C16" s="8"/>
      <c r="D16" s="14"/>
      <c r="E16" s="8"/>
      <c r="F16" s="15"/>
      <c r="G16" s="7">
        <f>Заявки!A110</f>
        <v>0</v>
      </c>
      <c r="H16" s="277">
        <f>Заявки!B110</f>
        <v>0</v>
      </c>
      <c r="I16" s="8"/>
      <c r="J16" s="14"/>
      <c r="K16" s="8"/>
      <c r="L16" s="15"/>
    </row>
    <row r="17" spans="1:12" ht="15" customHeight="1">
      <c r="A17" s="7">
        <f>Заявки!A253</f>
        <v>0</v>
      </c>
      <c r="B17" s="278">
        <f>Заявки!B253</f>
        <v>0</v>
      </c>
      <c r="C17" s="8"/>
      <c r="D17" s="14">
        <v>1</v>
      </c>
      <c r="E17" s="8"/>
      <c r="F17" s="15"/>
      <c r="G17" s="7">
        <f>Заявки!A111</f>
        <v>0</v>
      </c>
      <c r="H17" s="277">
        <f>Заявки!B111</f>
        <v>0</v>
      </c>
      <c r="I17" s="8"/>
      <c r="J17" s="14">
        <v>2</v>
      </c>
      <c r="K17" s="8"/>
      <c r="L17" s="15"/>
    </row>
    <row r="18" spans="1:12" ht="15" customHeight="1">
      <c r="A18" s="7"/>
      <c r="B18" s="277">
        <f>Заявки!B254</f>
        <v>0</v>
      </c>
      <c r="C18" s="8"/>
      <c r="D18" s="14"/>
      <c r="E18" s="8"/>
      <c r="F18" s="15"/>
      <c r="G18" s="7">
        <f>Заявки!A112</f>
        <v>0</v>
      </c>
      <c r="H18" s="277">
        <f>Заявки!B112</f>
        <v>0</v>
      </c>
      <c r="I18" s="8"/>
      <c r="J18" s="14">
        <v>1</v>
      </c>
      <c r="K18" s="8"/>
      <c r="L18" s="15"/>
    </row>
    <row r="19" spans="1:12" ht="15" customHeight="1">
      <c r="A19" s="7">
        <f>Заявки!A255</f>
        <v>0</v>
      </c>
      <c r="B19" s="276">
        <f>Заявки!B255</f>
        <v>0</v>
      </c>
      <c r="C19" s="8"/>
      <c r="D19" s="14"/>
      <c r="E19" s="8"/>
      <c r="F19" s="15"/>
      <c r="G19" s="7">
        <f>Заявки!A113</f>
        <v>0</v>
      </c>
      <c r="H19" s="277">
        <f>Заявки!B113</f>
        <v>0</v>
      </c>
      <c r="I19" s="8"/>
      <c r="J19" s="14">
        <v>3</v>
      </c>
      <c r="K19" s="8"/>
      <c r="L19" s="15"/>
    </row>
    <row r="20" spans="1:12" ht="15" customHeight="1">
      <c r="A20" s="7"/>
      <c r="B20" s="277">
        <f>Заявки!B256</f>
        <v>0</v>
      </c>
      <c r="C20" s="8"/>
      <c r="D20" s="14"/>
      <c r="E20" s="8"/>
      <c r="F20" s="15"/>
      <c r="G20" s="7">
        <f>Заявки!A114</f>
        <v>0</v>
      </c>
      <c r="H20" s="277">
        <f>Заявки!B114</f>
        <v>0</v>
      </c>
      <c r="I20" s="8"/>
      <c r="J20" s="14">
        <v>2</v>
      </c>
      <c r="K20" s="8"/>
      <c r="L20" s="15"/>
    </row>
    <row r="21" spans="1:12" ht="15" customHeight="1">
      <c r="A21" s="7">
        <f>Заявки!A257</f>
        <v>0</v>
      </c>
      <c r="B21" s="278">
        <f>Заявки!B257</f>
        <v>0</v>
      </c>
      <c r="C21" s="8"/>
      <c r="D21" s="14"/>
      <c r="E21" s="8"/>
      <c r="F21" s="15"/>
      <c r="G21" s="7">
        <f>Заявки!A115</f>
        <v>0</v>
      </c>
      <c r="H21" s="277">
        <f>Заявки!B115</f>
        <v>0</v>
      </c>
      <c r="I21" s="8"/>
      <c r="J21" s="14"/>
      <c r="K21" s="8"/>
      <c r="L21" s="15"/>
    </row>
    <row r="22" spans="1:12" ht="15" customHeight="1">
      <c r="A22" s="7">
        <f>Заявки!A258</f>
        <v>0</v>
      </c>
      <c r="B22" s="278">
        <f>Заявки!B258</f>
        <v>0</v>
      </c>
      <c r="C22" s="8"/>
      <c r="D22" s="14"/>
      <c r="E22" s="8"/>
      <c r="F22" s="15"/>
      <c r="G22" s="7">
        <f>Заявки!A116</f>
        <v>0</v>
      </c>
      <c r="H22" s="277">
        <f>Заявки!B116</f>
        <v>0</v>
      </c>
      <c r="I22" s="8"/>
      <c r="J22" s="14"/>
      <c r="K22" s="8"/>
      <c r="L22" s="15"/>
    </row>
    <row r="23" spans="1:12" ht="15" customHeight="1">
      <c r="A23" s="7">
        <f>Заявки!A259</f>
        <v>0</v>
      </c>
      <c r="B23" s="276">
        <f>Заявки!B259</f>
        <v>0</v>
      </c>
      <c r="C23" s="8"/>
      <c r="D23" s="14"/>
      <c r="E23" s="8"/>
      <c r="F23" s="15"/>
      <c r="G23" s="7">
        <f>Заявки!A117</f>
        <v>0</v>
      </c>
      <c r="H23" s="277">
        <f>Заявки!B117</f>
        <v>0</v>
      </c>
      <c r="I23" s="8"/>
      <c r="J23" s="14"/>
      <c r="K23" s="8"/>
      <c r="L23" s="15"/>
    </row>
    <row r="24" spans="1:12" ht="15" customHeight="1">
      <c r="A24" s="7"/>
      <c r="B24" s="276">
        <f>Заявки!B260</f>
        <v>0</v>
      </c>
      <c r="C24" s="8"/>
      <c r="D24" s="14"/>
      <c r="E24" s="8"/>
      <c r="F24" s="15"/>
      <c r="G24" s="7">
        <f>Заявки!A118</f>
        <v>0</v>
      </c>
      <c r="H24" s="277">
        <f>Заявки!B118</f>
        <v>0</v>
      </c>
      <c r="I24" s="8"/>
      <c r="J24" s="14"/>
      <c r="K24" s="8"/>
      <c r="L24" s="15"/>
    </row>
    <row r="25" spans="1:12" ht="15" customHeight="1">
      <c r="A25" s="7">
        <f>Заявки!A261</f>
        <v>0</v>
      </c>
      <c r="B25" s="276">
        <f>Заявки!B261</f>
        <v>0</v>
      </c>
      <c r="C25" s="8"/>
      <c r="D25" s="14"/>
      <c r="E25" s="8"/>
      <c r="F25" s="15"/>
      <c r="G25" s="7">
        <f>Заявки!A119</f>
        <v>0</v>
      </c>
      <c r="H25" s="277">
        <f>Заявки!B119</f>
        <v>0</v>
      </c>
      <c r="I25" s="8"/>
      <c r="J25" s="14">
        <v>3</v>
      </c>
      <c r="K25" s="8"/>
      <c r="L25" s="15"/>
    </row>
    <row r="26" spans="1:12" ht="15" customHeight="1">
      <c r="A26" s="7">
        <f>Заявки!A262</f>
        <v>0</v>
      </c>
      <c r="B26" s="277">
        <f>Заявки!B262</f>
        <v>0</v>
      </c>
      <c r="C26" s="8"/>
      <c r="D26" s="14"/>
      <c r="E26" s="8"/>
      <c r="F26" s="15"/>
      <c r="G26" s="7">
        <f>Заявки!A120</f>
        <v>0</v>
      </c>
      <c r="H26" s="277">
        <f>Заявки!B120</f>
        <v>0</v>
      </c>
      <c r="I26" s="8"/>
      <c r="J26" s="14">
        <v>4</v>
      </c>
      <c r="K26" s="8"/>
      <c r="L26" s="15"/>
    </row>
    <row r="27" spans="1:12" ht="15" customHeight="1">
      <c r="A27" s="7">
        <f>Заявки!A263</f>
        <v>0</v>
      </c>
      <c r="B27" s="277">
        <f>Заявки!B263</f>
        <v>0</v>
      </c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/>
      <c r="B28" s="277">
        <f>Заявки!B264</f>
        <v>0</v>
      </c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>
        <f>Заявки!A265</f>
        <v>0</v>
      </c>
      <c r="B29" s="278">
        <f>Заявки!B265</f>
        <v>0</v>
      </c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6">
        <f>Заявки!B266</f>
        <v>0</v>
      </c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>
        <f>Заявки!A267</f>
        <v>0</v>
      </c>
      <c r="B31" s="277">
        <f>Заявки!B267</f>
        <v>0</v>
      </c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>
        <f>Заявки!A268</f>
        <v>0</v>
      </c>
      <c r="B32" s="277">
        <f>Заявки!B268</f>
        <v>0</v>
      </c>
      <c r="C32" s="8"/>
      <c r="D32" s="14">
        <v>4</v>
      </c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>
        <f>Заявки!B269</f>
        <v>0</v>
      </c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4</v>
      </c>
      <c r="D45" s="303">
        <f>I45-C45</f>
        <v>1</v>
      </c>
      <c r="E45" s="303"/>
      <c r="F45" s="303"/>
      <c r="G45" s="303"/>
      <c r="H45" s="27"/>
      <c r="I45" s="304">
        <f>SUM(D14:D38)</f>
        <v>5</v>
      </c>
      <c r="J45" s="304"/>
      <c r="K45" s="304"/>
      <c r="L45" s="304"/>
    </row>
    <row r="46" spans="1:12" ht="15.75">
      <c r="A46" s="305" t="s">
        <v>27</v>
      </c>
      <c r="B46" s="305"/>
      <c r="C46" s="28">
        <v>8</v>
      </c>
      <c r="D46" s="303">
        <f>I46-C46</f>
        <v>11</v>
      </c>
      <c r="E46" s="303"/>
      <c r="F46" s="306"/>
      <c r="G46" s="306"/>
      <c r="H46" s="28"/>
      <c r="I46" s="304">
        <f>SUM(J14:J38)</f>
        <v>19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2:L48"/>
  <sheetViews>
    <sheetView zoomScale="115" zoomScaleNormal="115" zoomScalePageLayoutView="0" workbookViewId="0" topLeftCell="A1">
      <selection activeCell="O42" activeCellId="1" sqref="C3:C51 O42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437</v>
      </c>
      <c r="B7" s="322"/>
      <c r="C7" s="323" t="s">
        <v>438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Заявки!A186</f>
        <v>ДВГАФК</v>
      </c>
      <c r="D11" s="335"/>
      <c r="E11" s="335"/>
      <c r="F11" s="335"/>
      <c r="G11" s="317" t="s">
        <v>358</v>
      </c>
      <c r="H11" s="317"/>
      <c r="I11" s="336" t="str">
        <f>Заявки!A339</f>
        <v>Юноши 1999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Заявки!A187</f>
        <v>0</v>
      </c>
      <c r="B14" s="277">
        <f>Заявки!B187</f>
        <v>0</v>
      </c>
      <c r="C14" s="9"/>
      <c r="D14" s="10"/>
      <c r="E14" s="9"/>
      <c r="F14" s="11"/>
      <c r="G14" s="7">
        <f>Заявки!A340</f>
        <v>0</v>
      </c>
      <c r="H14" s="277">
        <f>Заявки!B340</f>
        <v>0</v>
      </c>
      <c r="I14" s="9"/>
      <c r="J14" s="10"/>
      <c r="K14" s="9"/>
      <c r="L14" s="11"/>
    </row>
    <row r="15" spans="1:12" ht="15" customHeight="1">
      <c r="A15" s="7">
        <f>Заявки!A188</f>
        <v>0</v>
      </c>
      <c r="B15" s="277">
        <f>Заявки!B188</f>
        <v>0</v>
      </c>
      <c r="C15" s="8"/>
      <c r="D15" s="14"/>
      <c r="E15" s="8"/>
      <c r="F15" s="15"/>
      <c r="G15" s="7">
        <f>Заявки!A341</f>
        <v>0</v>
      </c>
      <c r="H15" s="277">
        <f>Заявки!B341</f>
        <v>0</v>
      </c>
      <c r="I15" s="8"/>
      <c r="J15" s="14"/>
      <c r="K15" s="8"/>
      <c r="L15" s="15"/>
    </row>
    <row r="16" spans="1:12" ht="15" customHeight="1">
      <c r="A16" s="7">
        <f>Заявки!A189</f>
        <v>0</v>
      </c>
      <c r="B16" s="277">
        <f>Заявки!B189</f>
        <v>0</v>
      </c>
      <c r="C16" s="8"/>
      <c r="D16" s="14"/>
      <c r="E16" s="8"/>
      <c r="F16" s="15"/>
      <c r="G16" s="7">
        <f>Заявки!A342</f>
        <v>0</v>
      </c>
      <c r="H16" s="277">
        <f>Заявки!B342</f>
        <v>0</v>
      </c>
      <c r="I16" s="8"/>
      <c r="J16" s="14"/>
      <c r="K16" s="8"/>
      <c r="L16" s="15"/>
    </row>
    <row r="17" spans="1:12" ht="15" customHeight="1">
      <c r="A17" s="7">
        <f>Заявки!A190</f>
        <v>0</v>
      </c>
      <c r="B17" s="277">
        <f>Заявки!B190</f>
        <v>0</v>
      </c>
      <c r="C17" s="8"/>
      <c r="D17" s="14"/>
      <c r="E17" s="8"/>
      <c r="F17" s="15"/>
      <c r="G17" s="7">
        <f>Заявки!A343</f>
        <v>0</v>
      </c>
      <c r="H17" s="277">
        <f>Заявки!B343</f>
        <v>0</v>
      </c>
      <c r="I17" s="8"/>
      <c r="J17" s="14"/>
      <c r="K17" s="8"/>
      <c r="L17" s="15"/>
    </row>
    <row r="18" spans="1:12" ht="15" customHeight="1">
      <c r="A18" s="7">
        <f>Заявки!A191</f>
        <v>0</v>
      </c>
      <c r="B18" s="277">
        <f>Заявки!B191</f>
        <v>0</v>
      </c>
      <c r="C18" s="8"/>
      <c r="D18" s="14"/>
      <c r="E18" s="8"/>
      <c r="F18" s="15"/>
      <c r="G18" s="7">
        <f>Заявки!A344</f>
        <v>0</v>
      </c>
      <c r="H18" s="277">
        <f>Заявки!B344</f>
        <v>0</v>
      </c>
      <c r="I18" s="8"/>
      <c r="J18" s="14"/>
      <c r="K18" s="8"/>
      <c r="L18" s="15"/>
    </row>
    <row r="19" spans="1:12" ht="15" customHeight="1">
      <c r="A19" s="7">
        <f>Заявки!A192</f>
        <v>0</v>
      </c>
      <c r="B19" s="277">
        <f>Заявки!B192</f>
        <v>0</v>
      </c>
      <c r="C19" s="8"/>
      <c r="D19" s="14"/>
      <c r="E19" s="8"/>
      <c r="F19" s="15"/>
      <c r="G19" s="7">
        <f>Заявки!A345</f>
        <v>0</v>
      </c>
      <c r="H19" s="277">
        <f>Заявки!B345</f>
        <v>0</v>
      </c>
      <c r="I19" s="8"/>
      <c r="J19" s="14"/>
      <c r="K19" s="8"/>
      <c r="L19" s="15"/>
    </row>
    <row r="20" spans="1:12" ht="15" customHeight="1">
      <c r="A20" s="7">
        <f>Заявки!A193</f>
        <v>0</v>
      </c>
      <c r="B20" s="277">
        <f>Заявки!B193</f>
        <v>0</v>
      </c>
      <c r="C20" s="8"/>
      <c r="D20" s="14"/>
      <c r="E20" s="8"/>
      <c r="F20" s="15"/>
      <c r="G20" s="7">
        <f>Заявки!A346</f>
        <v>0</v>
      </c>
      <c r="H20" s="277">
        <f>Заявки!B346</f>
        <v>0</v>
      </c>
      <c r="I20" s="8"/>
      <c r="J20" s="14"/>
      <c r="K20" s="8"/>
      <c r="L20" s="15"/>
    </row>
    <row r="21" spans="1:12" ht="15" customHeight="1">
      <c r="A21" s="7">
        <f>Заявки!A194</f>
        <v>0</v>
      </c>
      <c r="B21" s="277">
        <f>Заявки!B194</f>
        <v>0</v>
      </c>
      <c r="C21" s="8"/>
      <c r="D21" s="14"/>
      <c r="E21" s="8"/>
      <c r="F21" s="15"/>
      <c r="G21" s="7">
        <f>Заявки!A347</f>
        <v>0</v>
      </c>
      <c r="H21" s="277">
        <f>Заявки!B347</f>
        <v>0</v>
      </c>
      <c r="I21" s="8"/>
      <c r="J21" s="14"/>
      <c r="K21" s="8"/>
      <c r="L21" s="15"/>
    </row>
    <row r="22" spans="1:12" ht="15" customHeight="1">
      <c r="A22" s="7">
        <f>Заявки!A195</f>
        <v>0</v>
      </c>
      <c r="B22" s="277">
        <f>Заявки!B195</f>
        <v>0</v>
      </c>
      <c r="C22" s="8"/>
      <c r="D22" s="14"/>
      <c r="E22" s="8"/>
      <c r="F22" s="15"/>
      <c r="G22" s="7">
        <f>Заявки!A348</f>
        <v>0</v>
      </c>
      <c r="H22" s="277">
        <f>Заявки!B348</f>
        <v>0</v>
      </c>
      <c r="I22" s="8"/>
      <c r="J22" s="14"/>
      <c r="K22" s="8"/>
      <c r="L22" s="15"/>
    </row>
    <row r="23" spans="1:12" ht="15" customHeight="1">
      <c r="A23" s="7">
        <f>Заявки!A196</f>
        <v>0</v>
      </c>
      <c r="B23" s="277">
        <f>Заявки!B196</f>
        <v>0</v>
      </c>
      <c r="C23" s="8"/>
      <c r="D23" s="14"/>
      <c r="E23" s="8"/>
      <c r="F23" s="15"/>
      <c r="G23" s="7">
        <f>Заявки!A349</f>
        <v>0</v>
      </c>
      <c r="H23" s="277">
        <f>Заявки!B349</f>
        <v>0</v>
      </c>
      <c r="I23" s="8"/>
      <c r="J23" s="14"/>
      <c r="K23" s="8"/>
      <c r="L23" s="15"/>
    </row>
    <row r="24" spans="1:12" ht="15" customHeight="1">
      <c r="A24" s="7">
        <f>Заявки!A197</f>
        <v>0</v>
      </c>
      <c r="B24" s="277">
        <f>Заявки!B197</f>
        <v>0</v>
      </c>
      <c r="C24" s="8"/>
      <c r="D24" s="14"/>
      <c r="E24" s="8"/>
      <c r="F24" s="15"/>
      <c r="G24" s="7">
        <f>Заявки!A350</f>
        <v>0</v>
      </c>
      <c r="H24" s="277">
        <f>Заявки!B350</f>
        <v>0</v>
      </c>
      <c r="I24" s="8"/>
      <c r="J24" s="14"/>
      <c r="K24" s="8"/>
      <c r="L24" s="15"/>
    </row>
    <row r="25" spans="1:12" ht="15" customHeight="1">
      <c r="A25" s="7">
        <f>Заявки!A198</f>
        <v>0</v>
      </c>
      <c r="B25" s="277">
        <f>Заявки!B198</f>
        <v>0</v>
      </c>
      <c r="C25" s="8"/>
      <c r="D25" s="14"/>
      <c r="E25" s="8"/>
      <c r="F25" s="15"/>
      <c r="G25" s="7">
        <f>Заявки!A351</f>
        <v>0</v>
      </c>
      <c r="H25" s="277">
        <f>Заявки!B352</f>
        <v>0</v>
      </c>
      <c r="I25" s="8"/>
      <c r="J25" s="14"/>
      <c r="K25" s="8"/>
      <c r="L25" s="15"/>
    </row>
    <row r="26" spans="1:12" ht="15" customHeight="1">
      <c r="A26" s="7">
        <f>Заявки!A199</f>
        <v>0</v>
      </c>
      <c r="B26" s="277">
        <f>Заявки!B199</f>
        <v>0</v>
      </c>
      <c r="C26" s="8"/>
      <c r="D26" s="14"/>
      <c r="E26" s="8"/>
      <c r="F26" s="15"/>
      <c r="G26" s="7">
        <f>Заявки!A352</f>
        <v>0</v>
      </c>
      <c r="H26" s="277">
        <f>Заявки!B353</f>
        <v>0</v>
      </c>
      <c r="I26" s="8"/>
      <c r="J26" s="14"/>
      <c r="K26" s="8"/>
      <c r="L26" s="15"/>
    </row>
    <row r="27" spans="1:12" ht="15" customHeight="1">
      <c r="A27" s="7">
        <f>Заявки!A200</f>
        <v>0</v>
      </c>
      <c r="B27" s="277">
        <f>Заявки!B200</f>
        <v>0</v>
      </c>
      <c r="C27" s="8"/>
      <c r="D27" s="14"/>
      <c r="E27" s="8"/>
      <c r="F27" s="15"/>
      <c r="G27" s="7">
        <f>Заявки!A353</f>
        <v>0</v>
      </c>
      <c r="H27" s="277">
        <f>Заявки!B354</f>
        <v>0</v>
      </c>
      <c r="I27" s="8"/>
      <c r="J27" s="14"/>
      <c r="K27" s="8"/>
      <c r="L27" s="15"/>
    </row>
    <row r="28" spans="1:12" ht="15" customHeight="1">
      <c r="A28" s="7">
        <f>Заявки!A201</f>
        <v>0</v>
      </c>
      <c r="B28" s="277">
        <f>Заявки!B201</f>
        <v>0</v>
      </c>
      <c r="C28" s="8"/>
      <c r="D28" s="14"/>
      <c r="E28" s="8"/>
      <c r="F28" s="15"/>
      <c r="G28" s="7">
        <f>Заявки!A354</f>
        <v>0</v>
      </c>
      <c r="H28" s="277">
        <f>Заявки!B355</f>
        <v>0</v>
      </c>
      <c r="I28" s="8"/>
      <c r="J28" s="14"/>
      <c r="K28" s="8"/>
      <c r="L28" s="15"/>
    </row>
    <row r="29" spans="1:12" ht="15" customHeight="1">
      <c r="A29" s="7">
        <f>Заявки!A202</f>
        <v>0</v>
      </c>
      <c r="B29" s="277">
        <f>Заявки!B202</f>
        <v>0</v>
      </c>
      <c r="C29" s="8"/>
      <c r="D29" s="14"/>
      <c r="E29" s="8"/>
      <c r="F29" s="15"/>
      <c r="G29" s="7">
        <f>Заявки!A355</f>
        <v>0</v>
      </c>
      <c r="H29" s="277">
        <f>Заявки!B355</f>
        <v>0</v>
      </c>
      <c r="I29" s="8"/>
      <c r="J29" s="14"/>
      <c r="K29" s="8"/>
      <c r="L29" s="15"/>
    </row>
    <row r="30" spans="1:12" ht="15" customHeight="1">
      <c r="A30" s="7">
        <f>Заявки!A203</f>
        <v>0</v>
      </c>
      <c r="B30" s="277">
        <f>Заявки!B203</f>
        <v>0</v>
      </c>
      <c r="C30" s="8"/>
      <c r="D30" s="14"/>
      <c r="E30" s="8"/>
      <c r="F30" s="15"/>
      <c r="G30" s="7">
        <f>Заявки!A356</f>
        <v>0</v>
      </c>
      <c r="H30" s="277">
        <f>Заявки!B356</f>
        <v>0</v>
      </c>
      <c r="I30" s="8"/>
      <c r="J30" s="14"/>
      <c r="K30" s="8"/>
      <c r="L30" s="15"/>
    </row>
    <row r="31" spans="1:12" ht="15" customHeight="1">
      <c r="A31" s="7">
        <f>Заявки!A204</f>
        <v>0</v>
      </c>
      <c r="B31" s="277">
        <f>Заявки!B204</f>
        <v>0</v>
      </c>
      <c r="C31" s="8"/>
      <c r="D31" s="14"/>
      <c r="E31" s="8"/>
      <c r="F31" s="15"/>
      <c r="G31" s="7">
        <f>Заявки!A357</f>
        <v>0</v>
      </c>
      <c r="H31" s="277">
        <f>Заявки!B357</f>
        <v>0</v>
      </c>
      <c r="I31" s="8"/>
      <c r="J31" s="14"/>
      <c r="K31" s="8"/>
      <c r="L31" s="15"/>
    </row>
    <row r="32" spans="1:12" ht="15" customHeight="1">
      <c r="A32" s="7">
        <f>Заявки!A205</f>
        <v>0</v>
      </c>
      <c r="B32" s="277">
        <f>Заявки!B205</f>
        <v>0</v>
      </c>
      <c r="C32" s="8"/>
      <c r="D32" s="14"/>
      <c r="E32" s="8"/>
      <c r="F32" s="15"/>
      <c r="G32" s="7">
        <f>Заявки!A358</f>
        <v>0</v>
      </c>
      <c r="H32" s="277">
        <f>Заявки!B358</f>
        <v>0</v>
      </c>
      <c r="I32" s="8"/>
      <c r="J32" s="14"/>
      <c r="K32" s="8"/>
      <c r="L32" s="15"/>
    </row>
    <row r="33" spans="1:12" ht="15" customHeight="1">
      <c r="A33" s="7">
        <f>Заявки!A206</f>
        <v>0</v>
      </c>
      <c r="B33" s="277">
        <f>Заявки!B206</f>
        <v>0</v>
      </c>
      <c r="C33" s="8"/>
      <c r="D33" s="14"/>
      <c r="E33" s="8"/>
      <c r="F33" s="15"/>
      <c r="G33" s="7">
        <f>Заявки!A359</f>
        <v>0</v>
      </c>
      <c r="H33" s="277">
        <f>Заявки!B359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>
        <f>Заявки!A360</f>
        <v>0</v>
      </c>
      <c r="H34" s="277">
        <f>Заявки!B360</f>
        <v>0</v>
      </c>
      <c r="I34" s="8"/>
      <c r="J34" s="14"/>
      <c r="K34" s="8"/>
      <c r="L34" s="15"/>
    </row>
    <row r="35" spans="1:12" ht="15" customHeight="1">
      <c r="A35" s="279"/>
      <c r="B35" s="284"/>
      <c r="C35" s="281"/>
      <c r="D35" s="282">
        <v>5</v>
      </c>
      <c r="E35" s="281"/>
      <c r="F35" s="283"/>
      <c r="G35" s="279"/>
      <c r="H35" s="284"/>
      <c r="I35" s="281"/>
      <c r="J35" s="282">
        <v>13</v>
      </c>
      <c r="K35" s="281"/>
      <c r="L35" s="283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5</v>
      </c>
      <c r="E45" s="303"/>
      <c r="F45" s="303"/>
      <c r="G45" s="303"/>
      <c r="H45" s="27"/>
      <c r="I45" s="304">
        <f>SUM(D14:D38)</f>
        <v>5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13</v>
      </c>
      <c r="E46" s="303"/>
      <c r="F46" s="306"/>
      <c r="G46" s="306"/>
      <c r="H46" s="28"/>
      <c r="I46" s="304">
        <f>SUM(J14:J38)</f>
        <v>13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38"/>
  <sheetViews>
    <sheetView tabSelected="1" zoomScale="115" zoomScaleNormal="115" zoomScalePageLayoutView="0" workbookViewId="0" topLeftCell="A1">
      <pane xSplit="3" ySplit="2" topLeftCell="D4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9" sqref="C9"/>
    </sheetView>
  </sheetViews>
  <sheetFormatPr defaultColWidth="9.00390625" defaultRowHeight="12.75"/>
  <cols>
    <col min="1" max="1" width="2.00390625" style="0" customWidth="1"/>
    <col min="2" max="2" width="4.125" style="3" customWidth="1"/>
    <col min="3" max="3" width="42.125" style="0" customWidth="1"/>
    <col min="4" max="4" width="10.125" style="0" customWidth="1"/>
    <col min="5" max="5" width="13.25390625" style="0" customWidth="1"/>
    <col min="6" max="6" width="6.625" style="0" customWidth="1"/>
    <col min="7" max="7" width="11.625" style="0" customWidth="1"/>
    <col min="8" max="8" width="10.75390625" style="0" customWidth="1"/>
    <col min="9" max="9" width="6.125" style="220" customWidth="1"/>
    <col min="10" max="10" width="21.375" style="0" customWidth="1"/>
    <col min="11" max="11" width="40.125" style="0" customWidth="1"/>
    <col min="12" max="12" width="11.625" style="0" customWidth="1"/>
  </cols>
  <sheetData>
    <row r="2" spans="2:12" ht="12.75">
      <c r="B2" s="26" t="s">
        <v>11</v>
      </c>
      <c r="C2" s="26" t="s">
        <v>337</v>
      </c>
      <c r="D2" s="26" t="s">
        <v>338</v>
      </c>
      <c r="E2" s="221" t="s">
        <v>339</v>
      </c>
      <c r="F2" s="26" t="s">
        <v>340</v>
      </c>
      <c r="G2" s="26" t="s">
        <v>341</v>
      </c>
      <c r="H2" s="26" t="s">
        <v>342</v>
      </c>
      <c r="I2" s="30" t="s">
        <v>343</v>
      </c>
      <c r="J2" s="30" t="s">
        <v>344</v>
      </c>
      <c r="K2" t="s">
        <v>345</v>
      </c>
      <c r="L2" t="s">
        <v>346</v>
      </c>
    </row>
    <row r="3" spans="2:11" ht="15.75" customHeight="1">
      <c r="B3" s="222">
        <v>1</v>
      </c>
      <c r="C3" s="223" t="s">
        <v>502</v>
      </c>
      <c r="D3" s="224"/>
      <c r="E3" s="225"/>
      <c r="F3" s="226"/>
      <c r="G3" s="225"/>
      <c r="H3" s="225"/>
      <c r="I3" s="227"/>
      <c r="J3" s="228" t="s">
        <v>347</v>
      </c>
      <c r="K3" s="43"/>
    </row>
    <row r="4" spans="2:11" ht="15.75" customHeight="1">
      <c r="B4" s="222">
        <v>2</v>
      </c>
      <c r="C4" s="223" t="s">
        <v>494</v>
      </c>
      <c r="D4" s="224"/>
      <c r="E4" s="225"/>
      <c r="F4" s="226"/>
      <c r="G4" s="229"/>
      <c r="H4" s="229"/>
      <c r="I4" s="227"/>
      <c r="J4" s="228" t="s">
        <v>347</v>
      </c>
      <c r="K4" s="43"/>
    </row>
    <row r="5" spans="2:11" ht="15.75" customHeight="1">
      <c r="B5" s="222">
        <v>3</v>
      </c>
      <c r="C5" s="223" t="s">
        <v>488</v>
      </c>
      <c r="D5" s="224"/>
      <c r="E5" s="229"/>
      <c r="F5" s="230"/>
      <c r="G5" s="229"/>
      <c r="H5" s="229"/>
      <c r="I5" s="227"/>
      <c r="J5" s="228" t="s">
        <v>347</v>
      </c>
      <c r="K5" s="231"/>
    </row>
    <row r="6" spans="2:11" ht="15.75" customHeight="1">
      <c r="B6" s="222">
        <v>4</v>
      </c>
      <c r="C6" s="223" t="s">
        <v>503</v>
      </c>
      <c r="D6" s="224"/>
      <c r="E6" s="229"/>
      <c r="F6" s="230"/>
      <c r="G6" s="229"/>
      <c r="H6" s="229"/>
      <c r="I6" s="232"/>
      <c r="J6" s="228" t="s">
        <v>347</v>
      </c>
      <c r="K6" s="43"/>
    </row>
    <row r="7" spans="2:11" ht="15.75" customHeight="1">
      <c r="B7" s="222">
        <v>5</v>
      </c>
      <c r="C7" s="223" t="s">
        <v>495</v>
      </c>
      <c r="D7" s="224"/>
      <c r="E7" s="225"/>
      <c r="F7" s="226"/>
      <c r="G7" s="229"/>
      <c r="H7" s="229"/>
      <c r="I7" s="227"/>
      <c r="J7" s="228" t="s">
        <v>347</v>
      </c>
      <c r="K7" s="43"/>
    </row>
    <row r="8" spans="2:11" ht="15.75" customHeight="1">
      <c r="B8" s="222">
        <v>6</v>
      </c>
      <c r="C8" s="223" t="s">
        <v>482</v>
      </c>
      <c r="D8" s="224"/>
      <c r="E8" s="225"/>
      <c r="F8" s="226"/>
      <c r="G8" s="225"/>
      <c r="H8" s="229"/>
      <c r="I8" s="227"/>
      <c r="J8" s="228" t="s">
        <v>347</v>
      </c>
      <c r="K8" s="44"/>
    </row>
    <row r="9" spans="2:11" ht="15.75" customHeight="1">
      <c r="B9" s="222">
        <v>7</v>
      </c>
      <c r="C9" s="223" t="s">
        <v>504</v>
      </c>
      <c r="D9" s="224"/>
      <c r="E9" s="225"/>
      <c r="F9" s="226"/>
      <c r="G9" s="225"/>
      <c r="H9" s="229"/>
      <c r="I9" s="227"/>
      <c r="J9" s="228" t="s">
        <v>347</v>
      </c>
      <c r="K9" s="43"/>
    </row>
    <row r="10" spans="2:11" ht="15.75" customHeight="1">
      <c r="B10" s="222">
        <v>8</v>
      </c>
      <c r="C10" s="223" t="s">
        <v>484</v>
      </c>
      <c r="D10" s="224"/>
      <c r="E10" s="225"/>
      <c r="F10" s="226"/>
      <c r="G10" s="225"/>
      <c r="H10" s="225"/>
      <c r="I10" s="227"/>
      <c r="J10" s="228" t="s">
        <v>347</v>
      </c>
      <c r="K10" s="43"/>
    </row>
    <row r="11" spans="2:11" ht="15.75" customHeight="1">
      <c r="B11" s="222">
        <v>9</v>
      </c>
      <c r="C11" s="223" t="s">
        <v>496</v>
      </c>
      <c r="D11" s="224"/>
      <c r="E11" s="225"/>
      <c r="F11" s="226"/>
      <c r="G11" s="225"/>
      <c r="H11" s="229"/>
      <c r="I11" s="227"/>
      <c r="J11" s="228" t="s">
        <v>347</v>
      </c>
      <c r="K11" s="43"/>
    </row>
    <row r="12" spans="2:11" ht="15.75" customHeight="1">
      <c r="B12" s="222">
        <v>10</v>
      </c>
      <c r="C12" s="223" t="s">
        <v>505</v>
      </c>
      <c r="D12" s="224"/>
      <c r="E12" s="225"/>
      <c r="F12" s="226"/>
      <c r="G12" s="225"/>
      <c r="H12" s="225"/>
      <c r="I12" s="227"/>
      <c r="J12" s="228" t="s">
        <v>347</v>
      </c>
      <c r="K12" s="43"/>
    </row>
    <row r="13" spans="2:11" ht="15.75" customHeight="1">
      <c r="B13" s="222">
        <v>11</v>
      </c>
      <c r="C13" s="223" t="s">
        <v>489</v>
      </c>
      <c r="D13" s="224"/>
      <c r="E13" s="229"/>
      <c r="F13" s="230"/>
      <c r="G13" s="229"/>
      <c r="H13" s="229"/>
      <c r="I13" s="227"/>
      <c r="J13" s="228" t="s">
        <v>347</v>
      </c>
      <c r="K13" s="43"/>
    </row>
    <row r="14" spans="2:11" ht="15.75" customHeight="1">
      <c r="B14" s="222">
        <v>12</v>
      </c>
      <c r="C14" s="223" t="s">
        <v>485</v>
      </c>
      <c r="D14" s="224"/>
      <c r="E14" s="225"/>
      <c r="F14" s="226"/>
      <c r="G14" s="229"/>
      <c r="H14" s="229"/>
      <c r="I14" s="227"/>
      <c r="J14" s="228" t="s">
        <v>347</v>
      </c>
      <c r="K14" s="233"/>
    </row>
    <row r="15" spans="2:11" ht="15.75" customHeight="1">
      <c r="B15" s="222">
        <v>13</v>
      </c>
      <c r="C15" s="223" t="s">
        <v>506</v>
      </c>
      <c r="D15" s="224"/>
      <c r="E15" s="225"/>
      <c r="F15" s="226"/>
      <c r="G15" s="225"/>
      <c r="H15" s="229"/>
      <c r="I15" s="227"/>
      <c r="J15" s="228" t="s">
        <v>347</v>
      </c>
      <c r="K15" s="43"/>
    </row>
    <row r="16" spans="2:11" ht="15.75" customHeight="1">
      <c r="B16" s="222">
        <v>14</v>
      </c>
      <c r="C16" s="223" t="s">
        <v>490</v>
      </c>
      <c r="D16" s="224"/>
      <c r="E16" s="225"/>
      <c r="F16" s="226"/>
      <c r="G16" s="225"/>
      <c r="H16" s="229"/>
      <c r="I16" s="227"/>
      <c r="J16" s="228" t="s">
        <v>347</v>
      </c>
      <c r="K16" s="43"/>
    </row>
    <row r="17" spans="2:11" ht="15.75" customHeight="1">
      <c r="B17" s="222">
        <v>15</v>
      </c>
      <c r="C17" s="223" t="s">
        <v>497</v>
      </c>
      <c r="D17" s="224"/>
      <c r="E17" s="225"/>
      <c r="F17" s="226"/>
      <c r="G17" s="225"/>
      <c r="H17" s="225"/>
      <c r="I17" s="227"/>
      <c r="J17" s="228" t="s">
        <v>347</v>
      </c>
      <c r="K17" s="43"/>
    </row>
    <row r="18" spans="2:11" ht="15.75" customHeight="1">
      <c r="B18" s="222">
        <v>16</v>
      </c>
      <c r="C18" s="223" t="s">
        <v>507</v>
      </c>
      <c r="D18" s="224"/>
      <c r="E18" s="225"/>
      <c r="F18" s="226"/>
      <c r="G18" s="225"/>
      <c r="H18" s="225"/>
      <c r="I18" s="227"/>
      <c r="J18" s="228" t="s">
        <v>347</v>
      </c>
      <c r="K18" s="43"/>
    </row>
    <row r="19" spans="2:11" ht="15.75" customHeight="1">
      <c r="B19" s="222">
        <v>17</v>
      </c>
      <c r="C19" s="223" t="s">
        <v>498</v>
      </c>
      <c r="D19" s="224"/>
      <c r="E19" s="225"/>
      <c r="F19" s="226"/>
      <c r="G19" s="229"/>
      <c r="H19" s="229"/>
      <c r="I19" s="227"/>
      <c r="J19" s="228" t="s">
        <v>347</v>
      </c>
      <c r="K19" s="43"/>
    </row>
    <row r="20" spans="2:11" ht="15.75" customHeight="1">
      <c r="B20" s="222">
        <v>18</v>
      </c>
      <c r="C20" s="223" t="s">
        <v>492</v>
      </c>
      <c r="D20" s="224"/>
      <c r="E20" s="225"/>
      <c r="F20" s="226"/>
      <c r="G20" s="225"/>
      <c r="H20" s="225"/>
      <c r="I20" s="227"/>
      <c r="J20" s="228" t="s">
        <v>347</v>
      </c>
      <c r="K20" s="43"/>
    </row>
    <row r="21" spans="2:11" ht="15.75" customHeight="1">
      <c r="B21" s="222">
        <v>19</v>
      </c>
      <c r="C21" s="223" t="s">
        <v>508</v>
      </c>
      <c r="D21" s="224"/>
      <c r="E21" s="225"/>
      <c r="F21" s="226"/>
      <c r="G21" s="225"/>
      <c r="H21" s="225"/>
      <c r="I21" s="227"/>
      <c r="J21" s="228" t="s">
        <v>347</v>
      </c>
      <c r="K21" s="43"/>
    </row>
    <row r="22" spans="2:11" ht="15.75" customHeight="1">
      <c r="B22" s="222">
        <v>20</v>
      </c>
      <c r="C22" s="223" t="s">
        <v>499</v>
      </c>
      <c r="D22" s="224"/>
      <c r="E22" s="225"/>
      <c r="F22" s="226"/>
      <c r="G22" s="225"/>
      <c r="H22" s="225"/>
      <c r="I22" s="227"/>
      <c r="J22" s="228" t="s">
        <v>347</v>
      </c>
      <c r="K22" s="43"/>
    </row>
    <row r="23" spans="2:11" ht="15.75" customHeight="1">
      <c r="B23" s="222">
        <v>21</v>
      </c>
      <c r="C23" s="223" t="s">
        <v>483</v>
      </c>
      <c r="D23" s="224"/>
      <c r="E23" s="225"/>
      <c r="F23" s="226"/>
      <c r="G23" s="229"/>
      <c r="H23" s="229"/>
      <c r="I23" s="227"/>
      <c r="J23" s="228" t="s">
        <v>347</v>
      </c>
      <c r="K23" s="43"/>
    </row>
    <row r="24" spans="2:11" ht="15.75" customHeight="1">
      <c r="B24" s="222">
        <v>22</v>
      </c>
      <c r="C24" s="223" t="s">
        <v>509</v>
      </c>
      <c r="D24" s="224"/>
      <c r="E24" s="225"/>
      <c r="F24" s="226"/>
      <c r="G24" s="225"/>
      <c r="H24" s="225"/>
      <c r="I24" s="227"/>
      <c r="J24" s="228" t="s">
        <v>347</v>
      </c>
      <c r="K24" s="43"/>
    </row>
    <row r="25" spans="2:11" ht="15.75" customHeight="1">
      <c r="B25" s="222">
        <v>23</v>
      </c>
      <c r="C25" s="223" t="s">
        <v>486</v>
      </c>
      <c r="D25" s="224"/>
      <c r="E25" s="225"/>
      <c r="F25" s="226"/>
      <c r="G25" s="225"/>
      <c r="H25" s="225"/>
      <c r="I25" s="227"/>
      <c r="J25" s="228" t="s">
        <v>347</v>
      </c>
      <c r="K25" s="43"/>
    </row>
    <row r="26" spans="2:11" ht="15.75" customHeight="1">
      <c r="B26" s="222">
        <v>24</v>
      </c>
      <c r="C26" s="223" t="s">
        <v>500</v>
      </c>
      <c r="D26" s="224"/>
      <c r="E26" s="225"/>
      <c r="F26" s="226"/>
      <c r="G26" s="225"/>
      <c r="H26" s="229"/>
      <c r="I26" s="227"/>
      <c r="J26" s="228" t="s">
        <v>347</v>
      </c>
      <c r="K26" s="43"/>
    </row>
    <row r="27" spans="2:11" ht="15.75" customHeight="1">
      <c r="B27" s="222">
        <v>25</v>
      </c>
      <c r="C27" s="223" t="s">
        <v>510</v>
      </c>
      <c r="D27" s="224"/>
      <c r="E27" s="225"/>
      <c r="F27" s="226"/>
      <c r="G27" s="225"/>
      <c r="H27" s="229"/>
      <c r="I27" s="227"/>
      <c r="J27" s="228" t="s">
        <v>347</v>
      </c>
      <c r="K27" s="43"/>
    </row>
    <row r="28" spans="2:11" ht="15.75" customHeight="1">
      <c r="B28" s="222">
        <v>26</v>
      </c>
      <c r="C28" s="223" t="s">
        <v>491</v>
      </c>
      <c r="D28" s="224"/>
      <c r="E28" s="225"/>
      <c r="F28" s="226"/>
      <c r="G28" s="225"/>
      <c r="H28" s="225"/>
      <c r="I28" s="227"/>
      <c r="J28" s="228" t="s">
        <v>347</v>
      </c>
      <c r="K28" s="43"/>
    </row>
    <row r="29" spans="2:11" ht="15.75" customHeight="1">
      <c r="B29" s="222">
        <v>27</v>
      </c>
      <c r="C29" s="223" t="s">
        <v>487</v>
      </c>
      <c r="D29" s="224"/>
      <c r="E29" s="225"/>
      <c r="F29" s="226"/>
      <c r="G29" s="229"/>
      <c r="H29" s="229"/>
      <c r="I29" s="227"/>
      <c r="J29" s="228" t="s">
        <v>347</v>
      </c>
      <c r="K29" s="43"/>
    </row>
    <row r="30" spans="2:11" ht="15.75" customHeight="1">
      <c r="B30" s="222">
        <v>28</v>
      </c>
      <c r="C30" s="223" t="s">
        <v>511</v>
      </c>
      <c r="D30" s="224"/>
      <c r="E30" s="225"/>
      <c r="F30" s="226"/>
      <c r="G30" s="225"/>
      <c r="H30" s="225"/>
      <c r="I30" s="227"/>
      <c r="J30" s="228" t="s">
        <v>347</v>
      </c>
      <c r="K30" s="43"/>
    </row>
    <row r="31" spans="2:11" ht="15.75" customHeight="1">
      <c r="B31" s="222">
        <v>29</v>
      </c>
      <c r="C31" s="223" t="s">
        <v>493</v>
      </c>
      <c r="D31" s="224"/>
      <c r="E31" s="225"/>
      <c r="F31" s="226"/>
      <c r="G31" s="225"/>
      <c r="H31" s="225"/>
      <c r="I31" s="227"/>
      <c r="J31" s="228" t="s">
        <v>347</v>
      </c>
      <c r="K31" s="43"/>
    </row>
    <row r="32" spans="2:11" ht="15.75" customHeight="1">
      <c r="B32" s="222">
        <v>30</v>
      </c>
      <c r="C32" s="223" t="s">
        <v>501</v>
      </c>
      <c r="D32" s="224"/>
      <c r="E32" s="225"/>
      <c r="F32" s="226"/>
      <c r="G32" s="225"/>
      <c r="H32" s="229"/>
      <c r="I32" s="227"/>
      <c r="J32" s="228" t="s">
        <v>347</v>
      </c>
      <c r="K32" s="43"/>
    </row>
    <row r="33" spans="2:11" ht="15.75" customHeight="1">
      <c r="B33" s="234">
        <v>31</v>
      </c>
      <c r="C33" s="235" t="s">
        <v>512</v>
      </c>
      <c r="D33" s="236"/>
      <c r="E33" s="237"/>
      <c r="F33" s="238"/>
      <c r="G33" s="237"/>
      <c r="H33" s="237"/>
      <c r="I33" s="239"/>
      <c r="J33" s="240" t="s">
        <v>348</v>
      </c>
      <c r="K33" s="43"/>
    </row>
    <row r="34" spans="2:11" ht="15.75" customHeight="1">
      <c r="B34" s="234">
        <v>32</v>
      </c>
      <c r="C34" s="235" t="s">
        <v>548</v>
      </c>
      <c r="D34" s="236"/>
      <c r="E34" s="237"/>
      <c r="F34" s="238"/>
      <c r="G34" s="237"/>
      <c r="H34" s="237"/>
      <c r="I34" s="239"/>
      <c r="J34" s="240" t="s">
        <v>348</v>
      </c>
      <c r="K34" s="241"/>
    </row>
    <row r="35" spans="2:11" ht="15.75" customHeight="1">
      <c r="B35" s="234">
        <v>33</v>
      </c>
      <c r="C35" s="235" t="s">
        <v>540</v>
      </c>
      <c r="D35" s="236"/>
      <c r="E35" s="242"/>
      <c r="F35" s="238"/>
      <c r="G35" s="237"/>
      <c r="H35" s="237"/>
      <c r="I35" s="239"/>
      <c r="J35" s="240" t="s">
        <v>348</v>
      </c>
      <c r="K35" s="43"/>
    </row>
    <row r="36" spans="2:11" ht="15.75" customHeight="1">
      <c r="B36" s="234">
        <v>34</v>
      </c>
      <c r="C36" s="235" t="s">
        <v>533</v>
      </c>
      <c r="D36" s="236"/>
      <c r="E36" s="243"/>
      <c r="F36" s="244"/>
      <c r="G36" s="237"/>
      <c r="H36" s="237"/>
      <c r="I36" s="239"/>
      <c r="J36" s="240" t="s">
        <v>348</v>
      </c>
      <c r="K36" s="43"/>
    </row>
    <row r="37" spans="2:11" ht="15.75" customHeight="1">
      <c r="B37" s="234">
        <v>35</v>
      </c>
      <c r="C37" s="235" t="s">
        <v>527</v>
      </c>
      <c r="D37" s="236"/>
      <c r="E37" s="237"/>
      <c r="F37" s="238"/>
      <c r="G37" s="237"/>
      <c r="H37" s="245"/>
      <c r="I37" s="239"/>
      <c r="J37" s="240" t="s">
        <v>348</v>
      </c>
      <c r="K37" s="44"/>
    </row>
    <row r="38" spans="2:11" ht="15.75" customHeight="1">
      <c r="B38" s="234">
        <v>36</v>
      </c>
      <c r="C38" s="235" t="s">
        <v>528</v>
      </c>
      <c r="D38" s="236"/>
      <c r="E38" s="237"/>
      <c r="F38" s="238"/>
      <c r="G38" s="237"/>
      <c r="H38" s="237"/>
      <c r="I38" s="239"/>
      <c r="J38" s="240" t="s">
        <v>348</v>
      </c>
      <c r="K38" s="43"/>
    </row>
    <row r="39" spans="2:11" ht="15.75" customHeight="1">
      <c r="B39" s="234">
        <v>37</v>
      </c>
      <c r="C39" s="235" t="s">
        <v>534</v>
      </c>
      <c r="D39" s="236"/>
      <c r="E39" s="237"/>
      <c r="F39" s="238"/>
      <c r="G39" s="237"/>
      <c r="H39" s="237"/>
      <c r="I39" s="239"/>
      <c r="J39" s="240" t="s">
        <v>348</v>
      </c>
      <c r="K39" s="44"/>
    </row>
    <row r="40" spans="2:11" ht="15.75" customHeight="1">
      <c r="B40" s="234">
        <v>38</v>
      </c>
      <c r="C40" s="235" t="s">
        <v>541</v>
      </c>
      <c r="D40" s="236"/>
      <c r="E40" s="237"/>
      <c r="F40" s="238"/>
      <c r="G40" s="237"/>
      <c r="H40" s="237"/>
      <c r="I40" s="239"/>
      <c r="J40" s="240" t="s">
        <v>348</v>
      </c>
      <c r="K40" s="43"/>
    </row>
    <row r="41" spans="2:11" ht="15.75" customHeight="1">
      <c r="B41" s="234">
        <v>39</v>
      </c>
      <c r="C41" s="235" t="s">
        <v>549</v>
      </c>
      <c r="D41" s="236"/>
      <c r="E41" s="237"/>
      <c r="F41" s="238"/>
      <c r="G41" s="237"/>
      <c r="H41" s="237"/>
      <c r="I41" s="239"/>
      <c r="J41" s="240" t="s">
        <v>348</v>
      </c>
      <c r="K41" s="43"/>
    </row>
    <row r="42" spans="2:11" ht="15.75" customHeight="1">
      <c r="B42" s="234">
        <v>40</v>
      </c>
      <c r="C42" s="235" t="s">
        <v>514</v>
      </c>
      <c r="D42" s="236"/>
      <c r="E42" s="237"/>
      <c r="F42" s="238"/>
      <c r="G42" s="237"/>
      <c r="H42" s="237"/>
      <c r="I42" s="239"/>
      <c r="J42" s="240" t="s">
        <v>348</v>
      </c>
      <c r="K42" s="43"/>
    </row>
    <row r="43" spans="2:11" ht="15.75" customHeight="1">
      <c r="B43" s="234">
        <v>41</v>
      </c>
      <c r="C43" s="235" t="s">
        <v>513</v>
      </c>
      <c r="D43" s="236"/>
      <c r="E43" s="237"/>
      <c r="F43" s="238"/>
      <c r="G43" s="237"/>
      <c r="H43" s="237"/>
      <c r="I43" s="239"/>
      <c r="J43" s="240" t="s">
        <v>348</v>
      </c>
      <c r="K43" s="43"/>
    </row>
    <row r="44" spans="2:11" ht="15.75" customHeight="1">
      <c r="B44" s="234">
        <v>42</v>
      </c>
      <c r="C44" s="235" t="s">
        <v>515</v>
      </c>
      <c r="D44" s="236"/>
      <c r="E44" s="237"/>
      <c r="F44" s="238"/>
      <c r="G44" s="237"/>
      <c r="H44" s="237"/>
      <c r="I44" s="239"/>
      <c r="J44" s="240" t="s">
        <v>348</v>
      </c>
      <c r="K44" s="43"/>
    </row>
    <row r="45" spans="2:11" ht="15.75" customHeight="1">
      <c r="B45" s="234">
        <v>43</v>
      </c>
      <c r="C45" s="235" t="s">
        <v>550</v>
      </c>
      <c r="D45" s="236"/>
      <c r="E45" s="237"/>
      <c r="F45" s="238"/>
      <c r="G45" s="237"/>
      <c r="H45" s="237"/>
      <c r="I45" s="239"/>
      <c r="J45" s="240" t="s">
        <v>348</v>
      </c>
      <c r="K45" s="43"/>
    </row>
    <row r="46" spans="2:11" ht="15.75" customHeight="1">
      <c r="B46" s="234">
        <v>44</v>
      </c>
      <c r="C46" s="235" t="s">
        <v>542</v>
      </c>
      <c r="D46" s="236"/>
      <c r="E46" s="237"/>
      <c r="F46" s="238"/>
      <c r="G46" s="237"/>
      <c r="H46" s="237"/>
      <c r="I46" s="239"/>
      <c r="J46" s="240" t="s">
        <v>348</v>
      </c>
      <c r="K46" s="241"/>
    </row>
    <row r="47" spans="2:11" ht="15.75" customHeight="1">
      <c r="B47" s="234">
        <v>45</v>
      </c>
      <c r="C47" s="235" t="s">
        <v>535</v>
      </c>
      <c r="D47" s="236"/>
      <c r="E47" s="242"/>
      <c r="F47" s="238"/>
      <c r="G47" s="237"/>
      <c r="H47" s="237"/>
      <c r="I47" s="239"/>
      <c r="J47" s="240" t="s">
        <v>348</v>
      </c>
      <c r="K47" s="43"/>
    </row>
    <row r="48" spans="2:11" ht="15.75" customHeight="1">
      <c r="B48" s="234">
        <v>46</v>
      </c>
      <c r="C48" s="235" t="s">
        <v>536</v>
      </c>
      <c r="D48" s="236"/>
      <c r="E48" s="243"/>
      <c r="F48" s="244"/>
      <c r="G48" s="237"/>
      <c r="H48" s="237"/>
      <c r="I48" s="239"/>
      <c r="J48" s="240" t="s">
        <v>348</v>
      </c>
      <c r="K48" s="43"/>
    </row>
    <row r="49" spans="2:11" ht="15.75" customHeight="1">
      <c r="B49" s="234">
        <v>47</v>
      </c>
      <c r="C49" s="235" t="s">
        <v>543</v>
      </c>
      <c r="D49" s="236"/>
      <c r="E49" s="237"/>
      <c r="F49" s="238"/>
      <c r="G49" s="237"/>
      <c r="H49" s="245"/>
      <c r="I49" s="239"/>
      <c r="J49" s="240" t="s">
        <v>348</v>
      </c>
      <c r="K49" s="44"/>
    </row>
    <row r="50" spans="2:11" ht="15.75" customHeight="1">
      <c r="B50" s="234">
        <v>48</v>
      </c>
      <c r="C50" s="235" t="s">
        <v>551</v>
      </c>
      <c r="D50" s="236"/>
      <c r="E50" s="237"/>
      <c r="F50" s="238"/>
      <c r="G50" s="237"/>
      <c r="H50" s="237"/>
      <c r="I50" s="239"/>
      <c r="J50" s="240" t="s">
        <v>348</v>
      </c>
      <c r="K50" s="43"/>
    </row>
    <row r="51" spans="2:11" ht="15.75" customHeight="1">
      <c r="B51" s="234">
        <v>49</v>
      </c>
      <c r="C51" s="235" t="s">
        <v>518</v>
      </c>
      <c r="D51" s="236"/>
      <c r="E51" s="237"/>
      <c r="F51" s="238"/>
      <c r="G51" s="237"/>
      <c r="H51" s="237"/>
      <c r="I51" s="239"/>
      <c r="J51" s="240" t="s">
        <v>348</v>
      </c>
      <c r="K51" s="44"/>
    </row>
    <row r="52" spans="2:11" ht="15.75" customHeight="1">
      <c r="B52" s="234">
        <v>50</v>
      </c>
      <c r="C52" s="235" t="s">
        <v>517</v>
      </c>
      <c r="D52" s="236"/>
      <c r="E52" s="237"/>
      <c r="F52" s="238"/>
      <c r="G52" s="237"/>
      <c r="H52" s="237"/>
      <c r="I52" s="239"/>
      <c r="J52" s="240" t="s">
        <v>348</v>
      </c>
      <c r="K52" s="43"/>
    </row>
    <row r="53" spans="2:11" ht="15.75" customHeight="1">
      <c r="B53" s="234">
        <v>51</v>
      </c>
      <c r="C53" s="235" t="s">
        <v>516</v>
      </c>
      <c r="D53" s="236"/>
      <c r="E53" s="237"/>
      <c r="F53" s="238"/>
      <c r="G53" s="237"/>
      <c r="H53" s="237"/>
      <c r="I53" s="239"/>
      <c r="J53" s="240" t="s">
        <v>348</v>
      </c>
      <c r="K53" s="43"/>
    </row>
    <row r="54" spans="2:11" ht="15.75" customHeight="1">
      <c r="B54" s="234">
        <v>52</v>
      </c>
      <c r="C54" s="235" t="s">
        <v>519</v>
      </c>
      <c r="D54" s="236"/>
      <c r="E54" s="237"/>
      <c r="F54" s="238"/>
      <c r="G54" s="237"/>
      <c r="H54" s="237"/>
      <c r="I54" s="239"/>
      <c r="J54" s="240" t="s">
        <v>348</v>
      </c>
      <c r="K54" s="43"/>
    </row>
    <row r="55" spans="2:11" ht="15.75" customHeight="1">
      <c r="B55" s="234">
        <v>53</v>
      </c>
      <c r="C55" s="235" t="s">
        <v>522</v>
      </c>
      <c r="D55" s="236"/>
      <c r="E55" s="237"/>
      <c r="F55" s="238"/>
      <c r="G55" s="237"/>
      <c r="H55" s="237"/>
      <c r="I55" s="239"/>
      <c r="J55" s="240" t="s">
        <v>348</v>
      </c>
      <c r="K55" s="43"/>
    </row>
    <row r="56" spans="2:11" ht="15.75" customHeight="1">
      <c r="B56" s="234">
        <v>54</v>
      </c>
      <c r="C56" s="235" t="s">
        <v>552</v>
      </c>
      <c r="D56" s="236"/>
      <c r="E56" s="237"/>
      <c r="F56" s="238"/>
      <c r="G56" s="237"/>
      <c r="H56" s="237"/>
      <c r="I56" s="239"/>
      <c r="J56" s="240" t="s">
        <v>348</v>
      </c>
      <c r="K56" s="43"/>
    </row>
    <row r="57" spans="2:11" ht="15.75" customHeight="1">
      <c r="B57" s="234">
        <v>55</v>
      </c>
      <c r="C57" s="235" t="s">
        <v>544</v>
      </c>
      <c r="D57" s="236"/>
      <c r="E57" s="237"/>
      <c r="F57" s="238"/>
      <c r="G57" s="237"/>
      <c r="H57" s="237"/>
      <c r="I57" s="239"/>
      <c r="J57" s="240" t="s">
        <v>348</v>
      </c>
      <c r="K57" s="43"/>
    </row>
    <row r="58" spans="2:11" ht="15.75" customHeight="1">
      <c r="B58" s="234">
        <v>56</v>
      </c>
      <c r="C58" s="235" t="s">
        <v>545</v>
      </c>
      <c r="D58" s="236"/>
      <c r="E58" s="237"/>
      <c r="F58" s="238"/>
      <c r="G58" s="237"/>
      <c r="H58" s="237"/>
      <c r="I58" s="239"/>
      <c r="J58" s="240" t="s">
        <v>348</v>
      </c>
      <c r="K58" s="43"/>
    </row>
    <row r="59" spans="2:11" ht="15.75">
      <c r="B59" s="234">
        <v>57</v>
      </c>
      <c r="C59" s="235" t="s">
        <v>553</v>
      </c>
      <c r="D59" s="236"/>
      <c r="E59" s="237"/>
      <c r="F59" s="238"/>
      <c r="G59" s="237"/>
      <c r="H59" s="237"/>
      <c r="I59" s="239"/>
      <c r="J59" s="240" t="s">
        <v>348</v>
      </c>
      <c r="K59" s="44"/>
    </row>
    <row r="60" spans="2:11" ht="15.75">
      <c r="B60" s="234">
        <v>58</v>
      </c>
      <c r="C60" s="235" t="s">
        <v>529</v>
      </c>
      <c r="D60" s="236"/>
      <c r="E60" s="243"/>
      <c r="F60" s="244"/>
      <c r="G60" s="237"/>
      <c r="H60" s="237"/>
      <c r="I60" s="239"/>
      <c r="J60" s="240" t="s">
        <v>348</v>
      </c>
      <c r="K60" s="43"/>
    </row>
    <row r="61" spans="2:11" ht="15.75">
      <c r="B61" s="234">
        <v>59</v>
      </c>
      <c r="C61" s="235" t="s">
        <v>520</v>
      </c>
      <c r="D61" s="236"/>
      <c r="E61" s="237"/>
      <c r="F61" s="238"/>
      <c r="G61" s="237"/>
      <c r="H61" s="237"/>
      <c r="I61" s="239"/>
      <c r="J61" s="240" t="s">
        <v>348</v>
      </c>
      <c r="K61" s="43"/>
    </row>
    <row r="62" spans="2:11" ht="15.75">
      <c r="B62" s="234">
        <v>60</v>
      </c>
      <c r="C62" s="235" t="s">
        <v>523</v>
      </c>
      <c r="D62" s="236"/>
      <c r="E62" s="237"/>
      <c r="F62" s="238"/>
      <c r="G62" s="237"/>
      <c r="H62" s="237"/>
      <c r="I62" s="239"/>
      <c r="J62" s="240" t="s">
        <v>348</v>
      </c>
      <c r="K62" s="44"/>
    </row>
    <row r="63" spans="2:11" ht="15.75">
      <c r="B63" s="234">
        <v>61</v>
      </c>
      <c r="C63" s="235" t="s">
        <v>521</v>
      </c>
      <c r="D63" s="236"/>
      <c r="E63" s="237"/>
      <c r="F63" s="238"/>
      <c r="G63" s="237"/>
      <c r="H63" s="237"/>
      <c r="I63" s="239"/>
      <c r="J63" s="240" t="s">
        <v>348</v>
      </c>
      <c r="K63" s="43"/>
    </row>
    <row r="64" spans="2:11" ht="15.75">
      <c r="B64" s="234">
        <v>62</v>
      </c>
      <c r="C64" s="235" t="s">
        <v>524</v>
      </c>
      <c r="D64" s="236"/>
      <c r="E64" s="243"/>
      <c r="F64" s="244"/>
      <c r="G64" s="237"/>
      <c r="H64" s="237"/>
      <c r="I64" s="239"/>
      <c r="J64" s="240" t="s">
        <v>348</v>
      </c>
      <c r="K64" s="43"/>
    </row>
    <row r="65" spans="2:11" ht="15.75">
      <c r="B65" s="234">
        <v>63</v>
      </c>
      <c r="C65" s="235" t="s">
        <v>530</v>
      </c>
      <c r="D65" s="236"/>
      <c r="E65" s="237"/>
      <c r="F65" s="238"/>
      <c r="G65" s="237"/>
      <c r="H65" s="237"/>
      <c r="I65" s="239"/>
      <c r="J65" s="240" t="s">
        <v>348</v>
      </c>
      <c r="K65" s="43"/>
    </row>
    <row r="66" spans="2:11" ht="15.75">
      <c r="B66" s="234">
        <v>64</v>
      </c>
      <c r="C66" s="235" t="s">
        <v>554</v>
      </c>
      <c r="D66" s="236"/>
      <c r="E66" s="237"/>
      <c r="F66" s="238"/>
      <c r="G66" s="237"/>
      <c r="H66" s="237"/>
      <c r="I66" s="239"/>
      <c r="J66" s="240" t="s">
        <v>348</v>
      </c>
      <c r="K66" s="43"/>
    </row>
    <row r="67" spans="2:11" ht="15.75">
      <c r="B67" s="234">
        <v>65</v>
      </c>
      <c r="C67" s="235" t="s">
        <v>537</v>
      </c>
      <c r="D67" s="236"/>
      <c r="E67" s="237"/>
      <c r="F67" s="238"/>
      <c r="G67" s="237"/>
      <c r="H67" s="237"/>
      <c r="I67" s="239"/>
      <c r="J67" s="240" t="s">
        <v>348</v>
      </c>
      <c r="K67" s="44"/>
    </row>
    <row r="68" spans="2:11" ht="15.75">
      <c r="B68" s="234">
        <v>66</v>
      </c>
      <c r="C68" s="235" t="s">
        <v>555</v>
      </c>
      <c r="D68" s="236"/>
      <c r="E68" s="237"/>
      <c r="F68" s="238"/>
      <c r="G68" s="237"/>
      <c r="H68" s="237"/>
      <c r="I68" s="239"/>
      <c r="J68" s="240" t="s">
        <v>348</v>
      </c>
      <c r="K68" s="43"/>
    </row>
    <row r="69" spans="2:11" ht="15.75">
      <c r="B69" s="234">
        <v>67</v>
      </c>
      <c r="C69" s="235" t="s">
        <v>546</v>
      </c>
      <c r="D69" s="236"/>
      <c r="E69" s="243"/>
      <c r="F69" s="244"/>
      <c r="G69" s="237"/>
      <c r="H69" s="237"/>
      <c r="I69" s="239"/>
      <c r="J69" s="240" t="s">
        <v>348</v>
      </c>
      <c r="K69" s="43"/>
    </row>
    <row r="70" spans="2:11" ht="15.75">
      <c r="B70" s="234">
        <v>68</v>
      </c>
      <c r="C70" s="235" t="s">
        <v>538</v>
      </c>
      <c r="D70" s="236"/>
      <c r="E70" s="237"/>
      <c r="F70" s="238"/>
      <c r="G70" s="237"/>
      <c r="H70" s="237"/>
      <c r="I70" s="239"/>
      <c r="J70" s="240" t="s">
        <v>348</v>
      </c>
      <c r="K70" s="43"/>
    </row>
    <row r="71" spans="2:11" ht="15.75">
      <c r="B71" s="234">
        <v>69</v>
      </c>
      <c r="C71" s="235" t="s">
        <v>525</v>
      </c>
      <c r="D71" s="236"/>
      <c r="E71" s="237"/>
      <c r="F71" s="238"/>
      <c r="G71" s="237"/>
      <c r="H71" s="237"/>
      <c r="I71" s="239"/>
      <c r="J71" s="240" t="s">
        <v>348</v>
      </c>
      <c r="K71" s="43"/>
    </row>
    <row r="72" spans="2:11" ht="15.75">
      <c r="B72" s="234">
        <v>70</v>
      </c>
      <c r="C72" s="235" t="s">
        <v>531</v>
      </c>
      <c r="D72" s="236"/>
      <c r="E72" s="237"/>
      <c r="F72" s="238"/>
      <c r="G72" s="237"/>
      <c r="H72" s="237"/>
      <c r="I72" s="239"/>
      <c r="J72" s="240" t="s">
        <v>348</v>
      </c>
      <c r="K72" s="43"/>
    </row>
    <row r="73" spans="2:11" ht="15.75">
      <c r="B73" s="234">
        <v>71</v>
      </c>
      <c r="C73" s="235" t="s">
        <v>526</v>
      </c>
      <c r="D73" s="236"/>
      <c r="E73" s="242"/>
      <c r="F73" s="238"/>
      <c r="G73" s="237"/>
      <c r="H73" s="237"/>
      <c r="I73" s="239"/>
      <c r="J73" s="240" t="s">
        <v>348</v>
      </c>
      <c r="K73" s="43"/>
    </row>
    <row r="74" spans="2:11" ht="15.75">
      <c r="B74" s="234">
        <v>72</v>
      </c>
      <c r="C74" s="235" t="s">
        <v>532</v>
      </c>
      <c r="D74" s="236"/>
      <c r="E74" s="237"/>
      <c r="F74" s="238"/>
      <c r="G74" s="237"/>
      <c r="H74" s="237"/>
      <c r="I74" s="239"/>
      <c r="J74" s="240" t="s">
        <v>348</v>
      </c>
      <c r="K74" s="43"/>
    </row>
    <row r="75" spans="2:11" ht="15.75">
      <c r="B75" s="234">
        <v>73</v>
      </c>
      <c r="C75" s="235" t="s">
        <v>539</v>
      </c>
      <c r="D75" s="236"/>
      <c r="E75" s="237"/>
      <c r="F75" s="238"/>
      <c r="G75" s="237"/>
      <c r="H75" s="237"/>
      <c r="I75" s="239"/>
      <c r="J75" s="240" t="s">
        <v>348</v>
      </c>
      <c r="K75" s="43"/>
    </row>
    <row r="76" spans="2:11" ht="15.75">
      <c r="B76" s="234">
        <v>74</v>
      </c>
      <c r="C76" s="235" t="s">
        <v>556</v>
      </c>
      <c r="D76" s="236"/>
      <c r="E76" s="237"/>
      <c r="F76" s="238"/>
      <c r="G76" s="237"/>
      <c r="H76" s="246"/>
      <c r="I76" s="239"/>
      <c r="J76" s="240" t="s">
        <v>348</v>
      </c>
      <c r="K76" s="43"/>
    </row>
    <row r="77" spans="2:11" ht="15.75">
      <c r="B77" s="234">
        <v>75</v>
      </c>
      <c r="C77" s="235" t="s">
        <v>547</v>
      </c>
      <c r="D77" s="236"/>
      <c r="E77" s="246"/>
      <c r="F77" s="247"/>
      <c r="G77" s="246"/>
      <c r="H77" s="246"/>
      <c r="I77" s="239"/>
      <c r="J77" s="240" t="s">
        <v>348</v>
      </c>
      <c r="K77" s="43"/>
    </row>
    <row r="78" spans="2:11" ht="15.75">
      <c r="B78" s="248">
        <v>50</v>
      </c>
      <c r="C78" s="249"/>
      <c r="D78" s="250"/>
      <c r="E78" s="251"/>
      <c r="F78" s="252"/>
      <c r="G78" s="251"/>
      <c r="H78" s="251"/>
      <c r="I78" s="253"/>
      <c r="J78" s="254"/>
      <c r="K78" s="231"/>
    </row>
    <row r="79" spans="2:11" ht="15.75">
      <c r="B79" s="248">
        <v>51</v>
      </c>
      <c r="C79" s="249"/>
      <c r="D79" s="250"/>
      <c r="E79" s="251"/>
      <c r="F79" s="252"/>
      <c r="G79" s="251"/>
      <c r="H79" s="251"/>
      <c r="I79" s="253"/>
      <c r="J79" s="254"/>
      <c r="K79" s="43"/>
    </row>
    <row r="80" spans="2:11" ht="15.75">
      <c r="B80" s="248">
        <v>52</v>
      </c>
      <c r="C80" s="249"/>
      <c r="D80" s="250"/>
      <c r="E80" s="251"/>
      <c r="F80" s="252"/>
      <c r="G80" s="251"/>
      <c r="H80" s="251"/>
      <c r="I80" s="253"/>
      <c r="J80" s="254"/>
      <c r="K80" s="43"/>
    </row>
    <row r="81" spans="2:11" ht="15.75">
      <c r="B81" s="248">
        <v>53</v>
      </c>
      <c r="C81" s="249"/>
      <c r="D81" s="250"/>
      <c r="E81" s="251"/>
      <c r="F81" s="252"/>
      <c r="G81" s="251"/>
      <c r="H81" s="251"/>
      <c r="I81" s="253"/>
      <c r="J81" s="254"/>
      <c r="K81" s="43"/>
    </row>
    <row r="82" spans="2:11" ht="15.75">
      <c r="B82" s="248">
        <v>54</v>
      </c>
      <c r="C82" s="255"/>
      <c r="D82" s="250"/>
      <c r="E82" s="251"/>
      <c r="F82" s="252"/>
      <c r="G82" s="251"/>
      <c r="H82" s="251"/>
      <c r="I82" s="253"/>
      <c r="J82" s="254"/>
      <c r="K82" s="231"/>
    </row>
    <row r="83" spans="2:11" ht="15.75">
      <c r="B83" s="248">
        <v>55</v>
      </c>
      <c r="C83" s="255"/>
      <c r="D83" s="250"/>
      <c r="E83" s="251"/>
      <c r="F83" s="252"/>
      <c r="G83" s="251"/>
      <c r="H83" s="251"/>
      <c r="I83" s="253"/>
      <c r="J83" s="254"/>
      <c r="K83" s="256"/>
    </row>
    <row r="84" spans="2:11" ht="15.75">
      <c r="B84" s="248">
        <v>56</v>
      </c>
      <c r="C84" s="255"/>
      <c r="D84" s="257"/>
      <c r="E84" s="258"/>
      <c r="F84" s="259"/>
      <c r="G84" s="258"/>
      <c r="H84" s="258"/>
      <c r="I84" s="253"/>
      <c r="J84" s="254"/>
      <c r="K84" s="231"/>
    </row>
    <row r="85" spans="2:11" ht="15.75">
      <c r="B85" s="248">
        <v>57</v>
      </c>
      <c r="C85" s="260"/>
      <c r="D85" s="257"/>
      <c r="E85" s="258"/>
      <c r="F85" s="259"/>
      <c r="G85" s="251"/>
      <c r="H85" s="251"/>
      <c r="I85" s="253"/>
      <c r="J85" s="254"/>
      <c r="K85" s="231"/>
    </row>
    <row r="86" spans="2:11" ht="12.75" customHeight="1">
      <c r="B86" s="248">
        <v>58</v>
      </c>
      <c r="C86" s="261"/>
      <c r="D86" s="257"/>
      <c r="E86" s="258"/>
      <c r="F86" s="259"/>
      <c r="G86" s="258"/>
      <c r="H86" s="258"/>
      <c r="I86" s="253"/>
      <c r="J86" s="254"/>
      <c r="K86" s="333"/>
    </row>
    <row r="87" spans="2:11" ht="15.75">
      <c r="B87" s="248">
        <v>59</v>
      </c>
      <c r="C87" s="260"/>
      <c r="D87" s="257"/>
      <c r="E87" s="258"/>
      <c r="F87" s="259"/>
      <c r="G87" s="258"/>
      <c r="H87" s="258"/>
      <c r="I87" s="253"/>
      <c r="J87" s="254"/>
      <c r="K87" s="333"/>
    </row>
    <row r="88" spans="2:11" ht="15.75">
      <c r="B88" s="248">
        <v>60</v>
      </c>
      <c r="C88" s="260"/>
      <c r="D88" s="257"/>
      <c r="E88" s="258"/>
      <c r="F88" s="259"/>
      <c r="G88" s="258"/>
      <c r="H88" s="258"/>
      <c r="I88" s="263"/>
      <c r="J88" s="254"/>
      <c r="K88" s="231"/>
    </row>
    <row r="89" spans="2:11" ht="15.75">
      <c r="B89" s="248">
        <v>61</v>
      </c>
      <c r="C89" s="260"/>
      <c r="D89" s="257"/>
      <c r="E89" s="258"/>
      <c r="F89" s="259"/>
      <c r="G89" s="258"/>
      <c r="H89" s="258"/>
      <c r="I89" s="253"/>
      <c r="J89" s="254"/>
      <c r="K89" s="231"/>
    </row>
    <row r="90" spans="2:11" ht="15.75">
      <c r="B90" s="264">
        <v>62</v>
      </c>
      <c r="C90" s="265"/>
      <c r="D90" s="266"/>
      <c r="E90" s="267"/>
      <c r="F90" s="268"/>
      <c r="G90" s="267"/>
      <c r="H90" s="267"/>
      <c r="I90" s="269"/>
      <c r="J90" s="270"/>
      <c r="K90" s="43"/>
    </row>
    <row r="91" spans="2:11" ht="15.75">
      <c r="B91" s="264">
        <v>63</v>
      </c>
      <c r="C91" s="265"/>
      <c r="D91" s="266"/>
      <c r="E91" s="267"/>
      <c r="F91" s="268"/>
      <c r="G91" s="267"/>
      <c r="H91" s="267"/>
      <c r="I91" s="269"/>
      <c r="J91" s="270"/>
      <c r="K91" s="43"/>
    </row>
    <row r="92" spans="2:11" ht="15.75">
      <c r="B92" s="264">
        <v>64</v>
      </c>
      <c r="C92" s="265"/>
      <c r="D92" s="266"/>
      <c r="E92" s="267"/>
      <c r="F92" s="268"/>
      <c r="G92" s="267"/>
      <c r="H92" s="267"/>
      <c r="I92" s="269"/>
      <c r="J92" s="270"/>
      <c r="K92" s="43"/>
    </row>
    <row r="93" spans="2:11" ht="15.75">
      <c r="B93" s="264">
        <v>65</v>
      </c>
      <c r="C93" s="271"/>
      <c r="D93" s="266"/>
      <c r="E93" s="267"/>
      <c r="F93" s="268"/>
      <c r="G93" s="267"/>
      <c r="H93" s="267"/>
      <c r="I93" s="269"/>
      <c r="J93" s="270"/>
      <c r="K93" s="43"/>
    </row>
    <row r="94" spans="2:11" ht="15.75">
      <c r="B94" s="264">
        <v>66</v>
      </c>
      <c r="C94" s="271"/>
      <c r="D94" s="266"/>
      <c r="E94" s="267"/>
      <c r="F94" s="268"/>
      <c r="G94" s="267"/>
      <c r="H94" s="267"/>
      <c r="I94" s="269"/>
      <c r="J94" s="270"/>
      <c r="K94" s="272"/>
    </row>
    <row r="95" spans="2:11" ht="15.75">
      <c r="B95" s="264">
        <v>67</v>
      </c>
      <c r="C95" s="271"/>
      <c r="D95" s="266"/>
      <c r="E95" s="267"/>
      <c r="F95" s="268"/>
      <c r="G95" s="267"/>
      <c r="H95" s="267"/>
      <c r="I95" s="269"/>
      <c r="J95" s="270"/>
      <c r="K95" s="43"/>
    </row>
    <row r="96" spans="2:11" ht="12.75" customHeight="1">
      <c r="B96" s="264">
        <v>68</v>
      </c>
      <c r="C96" s="271"/>
      <c r="D96" s="266"/>
      <c r="E96" s="267"/>
      <c r="F96" s="268"/>
      <c r="G96" s="267"/>
      <c r="H96" s="267"/>
      <c r="I96" s="269"/>
      <c r="J96" s="270"/>
      <c r="K96" s="262"/>
    </row>
    <row r="97" spans="2:11" ht="15.75">
      <c r="B97" s="264">
        <v>69</v>
      </c>
      <c r="C97" s="271"/>
      <c r="D97" s="266"/>
      <c r="E97" s="267"/>
      <c r="F97" s="268"/>
      <c r="G97" s="267"/>
      <c r="H97" s="267"/>
      <c r="I97" s="269"/>
      <c r="J97" s="270"/>
      <c r="K97" s="262"/>
    </row>
    <row r="98" spans="2:11" ht="15.75">
      <c r="B98" s="264">
        <v>70</v>
      </c>
      <c r="C98" s="273"/>
      <c r="D98" s="266"/>
      <c r="E98" s="267"/>
      <c r="F98" s="268"/>
      <c r="G98" s="267"/>
      <c r="H98" s="267"/>
      <c r="I98" s="269"/>
      <c r="J98" s="270"/>
      <c r="K98" s="272"/>
    </row>
    <row r="99" spans="2:11" ht="15.75">
      <c r="B99" s="264">
        <v>71</v>
      </c>
      <c r="C99" s="273"/>
      <c r="D99" s="266"/>
      <c r="E99" s="267"/>
      <c r="F99" s="268"/>
      <c r="G99" s="267"/>
      <c r="H99" s="267"/>
      <c r="I99" s="269"/>
      <c r="J99" s="270"/>
      <c r="K99" s="43"/>
    </row>
    <row r="100" ht="12.75">
      <c r="K100" s="43"/>
    </row>
    <row r="101" ht="12.75">
      <c r="K101" s="43"/>
    </row>
    <row r="102" ht="12.75">
      <c r="K102" s="43"/>
    </row>
    <row r="103" ht="12.75">
      <c r="K103" s="43"/>
    </row>
    <row r="104" ht="12.75">
      <c r="K104" s="43"/>
    </row>
    <row r="105" ht="12.75">
      <c r="K105" s="43"/>
    </row>
    <row r="106" ht="12.75">
      <c r="K106" s="43"/>
    </row>
    <row r="107" ht="12.75">
      <c r="K107" s="43"/>
    </row>
    <row r="108" ht="12.75">
      <c r="K108" s="43"/>
    </row>
    <row r="109" ht="12.75">
      <c r="K109" s="43"/>
    </row>
    <row r="110" ht="12.75">
      <c r="K110" s="43"/>
    </row>
    <row r="111" ht="12.75">
      <c r="K111" s="43"/>
    </row>
    <row r="112" ht="12.75">
      <c r="K112" s="43"/>
    </row>
    <row r="113" ht="12.75">
      <c r="K113" s="43"/>
    </row>
    <row r="114" ht="12.75">
      <c r="K114" s="43"/>
    </row>
    <row r="115" ht="12.75">
      <c r="K115" s="43"/>
    </row>
    <row r="116" ht="12.75">
      <c r="K116" s="43"/>
    </row>
    <row r="117" ht="12.75">
      <c r="K117" s="43"/>
    </row>
    <row r="118" ht="12.75">
      <c r="K118" s="43"/>
    </row>
    <row r="119" ht="12.75">
      <c r="K119" s="43"/>
    </row>
    <row r="120" ht="12.75">
      <c r="K120" s="43"/>
    </row>
    <row r="121" ht="12.75">
      <c r="K121" s="43"/>
    </row>
    <row r="122" ht="12.75">
      <c r="K122" s="43"/>
    </row>
    <row r="123" ht="12.75">
      <c r="K123" s="43"/>
    </row>
    <row r="124" ht="12.75">
      <c r="K124" s="43"/>
    </row>
    <row r="125" ht="12.75">
      <c r="K125" s="43"/>
    </row>
    <row r="126" ht="12.75">
      <c r="K126" s="43"/>
    </row>
    <row r="127" ht="12.75">
      <c r="K127" s="43"/>
    </row>
    <row r="128" ht="12.75">
      <c r="K128" s="43"/>
    </row>
    <row r="129" ht="12.75">
      <c r="K129" s="43"/>
    </row>
    <row r="130" ht="12.75">
      <c r="K130" s="43"/>
    </row>
    <row r="131" ht="12.75">
      <c r="K131" s="43"/>
    </row>
    <row r="132" ht="12.75">
      <c r="K132" s="43"/>
    </row>
    <row r="133" ht="12.75">
      <c r="K133" s="43"/>
    </row>
    <row r="134" ht="12.75">
      <c r="K134" s="43"/>
    </row>
    <row r="135" ht="12.75">
      <c r="K135" s="43"/>
    </row>
    <row r="136" ht="12.75">
      <c r="K136" s="43"/>
    </row>
    <row r="137" ht="12.75">
      <c r="K137" s="43"/>
    </row>
    <row r="138" ht="12.75">
      <c r="K138" s="43"/>
    </row>
  </sheetData>
  <sheetProtection selectLockedCells="1" selectUnlockedCells="1"/>
  <mergeCells count="1">
    <mergeCell ref="K86:K8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0">
      <selection activeCell="O16" activeCellId="1" sqref="C3:C51 O16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385</v>
      </c>
      <c r="B7" s="322"/>
      <c r="C7" s="323" t="s">
        <v>439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Заявки!A107</f>
        <v>Авангард</v>
      </c>
      <c r="D11" s="335"/>
      <c r="E11" s="335"/>
      <c r="F11" s="335"/>
      <c r="G11" s="317" t="s">
        <v>358</v>
      </c>
      <c r="H11" s="317"/>
      <c r="I11" s="336" t="str">
        <f>Заявки!A186</f>
        <v>ДВГАФК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>
        <f>Заявки!A108</f>
        <v>0</v>
      </c>
      <c r="B13" s="319">
        <f>Заявки!B108</f>
        <v>0</v>
      </c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Заявки!A109</f>
        <v>0</v>
      </c>
      <c r="B14" s="277">
        <f>Заявки!B109</f>
        <v>0</v>
      </c>
      <c r="C14" s="9"/>
      <c r="D14" s="10">
        <v>1</v>
      </c>
      <c r="E14" s="9"/>
      <c r="F14" s="11"/>
      <c r="G14" s="7">
        <f>Заявки!A187</f>
        <v>0</v>
      </c>
      <c r="H14" s="277">
        <f>Заявки!B187</f>
        <v>0</v>
      </c>
      <c r="I14" s="9"/>
      <c r="J14" s="10"/>
      <c r="K14" s="9"/>
      <c r="L14" s="11"/>
    </row>
    <row r="15" spans="1:12" ht="15" customHeight="1">
      <c r="A15" s="7">
        <f>Заявки!A110</f>
        <v>0</v>
      </c>
      <c r="B15" s="277">
        <f>Заявки!B110</f>
        <v>0</v>
      </c>
      <c r="C15" s="8"/>
      <c r="D15" s="14"/>
      <c r="E15" s="8"/>
      <c r="F15" s="15"/>
      <c r="G15" s="7">
        <f>Заявки!A188</f>
        <v>0</v>
      </c>
      <c r="H15" s="277">
        <f>Заявки!B188</f>
        <v>0</v>
      </c>
      <c r="I15" s="8"/>
      <c r="J15" s="14"/>
      <c r="K15" s="8"/>
      <c r="L15" s="15"/>
    </row>
    <row r="16" spans="1:12" ht="15" customHeight="1">
      <c r="A16" s="7">
        <f>Заявки!A111</f>
        <v>0</v>
      </c>
      <c r="B16" s="277">
        <f>Заявки!B111</f>
        <v>0</v>
      </c>
      <c r="C16" s="8"/>
      <c r="D16" s="14"/>
      <c r="E16" s="8"/>
      <c r="F16" s="15"/>
      <c r="G16" s="7">
        <f>Заявки!A189</f>
        <v>0</v>
      </c>
      <c r="H16" s="277">
        <f>Заявки!B189</f>
        <v>0</v>
      </c>
      <c r="I16" s="8"/>
      <c r="J16" s="14"/>
      <c r="K16" s="8"/>
      <c r="L16" s="15"/>
    </row>
    <row r="17" spans="1:12" ht="15" customHeight="1">
      <c r="A17" s="7">
        <f>Заявки!A112</f>
        <v>0</v>
      </c>
      <c r="B17" s="277">
        <f>Заявки!B112</f>
        <v>0</v>
      </c>
      <c r="C17" s="8"/>
      <c r="D17" s="14"/>
      <c r="E17" s="8"/>
      <c r="F17" s="15"/>
      <c r="G17" s="7">
        <f>Заявки!A190</f>
        <v>0</v>
      </c>
      <c r="H17" s="277">
        <f>Заявки!B190</f>
        <v>0</v>
      </c>
      <c r="I17" s="8"/>
      <c r="J17" s="14"/>
      <c r="K17" s="8"/>
      <c r="L17" s="15"/>
    </row>
    <row r="18" spans="1:12" ht="15" customHeight="1">
      <c r="A18" s="7">
        <f>Заявки!A113</f>
        <v>0</v>
      </c>
      <c r="B18" s="277">
        <f>Заявки!B113</f>
        <v>0</v>
      </c>
      <c r="C18" s="8"/>
      <c r="D18" s="14">
        <v>1</v>
      </c>
      <c r="E18" s="8"/>
      <c r="F18" s="15"/>
      <c r="G18" s="7">
        <f>Заявки!A191</f>
        <v>0</v>
      </c>
      <c r="H18" s="277">
        <f>Заявки!B191</f>
        <v>0</v>
      </c>
      <c r="I18" s="8"/>
      <c r="J18" s="14"/>
      <c r="K18" s="8"/>
      <c r="L18" s="15"/>
    </row>
    <row r="19" spans="1:12" ht="15" customHeight="1">
      <c r="A19" s="7">
        <f>Заявки!A114</f>
        <v>0</v>
      </c>
      <c r="B19" s="277">
        <f>Заявки!B114</f>
        <v>0</v>
      </c>
      <c r="C19" s="8"/>
      <c r="D19" s="14">
        <v>2</v>
      </c>
      <c r="E19" s="8"/>
      <c r="F19" s="15"/>
      <c r="G19" s="7">
        <f>Заявки!A192</f>
        <v>0</v>
      </c>
      <c r="H19" s="277">
        <f>Заявки!B192</f>
        <v>0</v>
      </c>
      <c r="I19" s="8"/>
      <c r="J19" s="14"/>
      <c r="K19" s="8"/>
      <c r="L19" s="15"/>
    </row>
    <row r="20" spans="1:12" ht="15" customHeight="1">
      <c r="A20" s="7">
        <f>Заявки!A115</f>
        <v>0</v>
      </c>
      <c r="B20" s="277">
        <f>Заявки!B115</f>
        <v>0</v>
      </c>
      <c r="C20" s="8"/>
      <c r="D20" s="14"/>
      <c r="E20" s="8"/>
      <c r="F20" s="15"/>
      <c r="G20" s="7">
        <f>Заявки!A193</f>
        <v>0</v>
      </c>
      <c r="H20" s="277">
        <f>Заявки!B193</f>
        <v>0</v>
      </c>
      <c r="I20" s="8"/>
      <c r="J20" s="14"/>
      <c r="K20" s="8"/>
      <c r="L20" s="15"/>
    </row>
    <row r="21" spans="1:12" ht="15" customHeight="1">
      <c r="A21" s="7">
        <f>Заявки!A116</f>
        <v>0</v>
      </c>
      <c r="B21" s="277">
        <f>Заявки!B116</f>
        <v>0</v>
      </c>
      <c r="C21" s="8"/>
      <c r="D21" s="14"/>
      <c r="E21" s="8"/>
      <c r="F21" s="15"/>
      <c r="G21" s="7">
        <f>Заявки!A194</f>
        <v>0</v>
      </c>
      <c r="H21" s="277">
        <f>Заявки!B194</f>
        <v>0</v>
      </c>
      <c r="I21" s="8"/>
      <c r="J21" s="14"/>
      <c r="K21" s="8"/>
      <c r="L21" s="15"/>
    </row>
    <row r="22" spans="1:12" ht="15" customHeight="1">
      <c r="A22" s="7">
        <f>Заявки!A117</f>
        <v>0</v>
      </c>
      <c r="B22" s="277">
        <f>Заявки!B117</f>
        <v>0</v>
      </c>
      <c r="C22" s="8"/>
      <c r="D22" s="14"/>
      <c r="E22" s="8"/>
      <c r="F22" s="15"/>
      <c r="G22" s="7">
        <f>Заявки!A195</f>
        <v>0</v>
      </c>
      <c r="H22" s="277">
        <f>Заявки!B195</f>
        <v>0</v>
      </c>
      <c r="I22" s="8"/>
      <c r="J22" s="14"/>
      <c r="K22" s="8"/>
      <c r="L22" s="15"/>
    </row>
    <row r="23" spans="1:12" ht="15" customHeight="1">
      <c r="A23" s="7">
        <f>Заявки!A118</f>
        <v>0</v>
      </c>
      <c r="B23" s="277">
        <f>Заявки!B118</f>
        <v>0</v>
      </c>
      <c r="C23" s="8"/>
      <c r="D23" s="14"/>
      <c r="E23" s="8"/>
      <c r="F23" s="15"/>
      <c r="G23" s="7">
        <f>Заявки!A196</f>
        <v>0</v>
      </c>
      <c r="H23" s="277">
        <f>Заявки!B196</f>
        <v>0</v>
      </c>
      <c r="I23" s="8"/>
      <c r="J23" s="14"/>
      <c r="K23" s="8"/>
      <c r="L23" s="15"/>
    </row>
    <row r="24" spans="1:12" ht="15" customHeight="1">
      <c r="A24" s="7">
        <f>Заявки!A119</f>
        <v>0</v>
      </c>
      <c r="B24" s="277">
        <f>Заявки!B119</f>
        <v>0</v>
      </c>
      <c r="C24" s="8"/>
      <c r="D24" s="14"/>
      <c r="E24" s="8"/>
      <c r="F24" s="15"/>
      <c r="G24" s="7">
        <f>Заявки!A197</f>
        <v>0</v>
      </c>
      <c r="H24" s="277">
        <f>Заявки!B197</f>
        <v>0</v>
      </c>
      <c r="I24" s="8"/>
      <c r="J24" s="14"/>
      <c r="K24" s="8"/>
      <c r="L24" s="15"/>
    </row>
    <row r="25" spans="1:12" ht="15" customHeight="1">
      <c r="A25" s="7">
        <f>Заявки!A120</f>
        <v>0</v>
      </c>
      <c r="B25" s="277">
        <f>Заявки!B120</f>
        <v>0</v>
      </c>
      <c r="C25" s="8"/>
      <c r="D25" s="14">
        <v>1</v>
      </c>
      <c r="E25" s="8"/>
      <c r="F25" s="15"/>
      <c r="G25" s="7">
        <f>Заявки!A198</f>
        <v>0</v>
      </c>
      <c r="H25" s="277">
        <f>Заявки!B198</f>
        <v>0</v>
      </c>
      <c r="I25" s="8"/>
      <c r="J25" s="14"/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>
        <f>Заявки!A199</f>
        <v>0</v>
      </c>
      <c r="H26" s="277">
        <f>Заявки!B199</f>
        <v>0</v>
      </c>
      <c r="I26" s="8"/>
      <c r="J26" s="14">
        <v>1</v>
      </c>
      <c r="K26" s="8"/>
      <c r="L26" s="15"/>
    </row>
    <row r="27" spans="3:12" ht="15" customHeight="1">
      <c r="C27" s="8"/>
      <c r="D27" s="14"/>
      <c r="E27" s="8"/>
      <c r="F27" s="15"/>
      <c r="G27" s="7">
        <f>Заявки!A200</f>
        <v>0</v>
      </c>
      <c r="H27" s="277">
        <f>Заявки!B200</f>
        <v>0</v>
      </c>
      <c r="I27" s="8"/>
      <c r="J27" s="14">
        <v>5</v>
      </c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197">
        <f>Заявки!A201</f>
        <v>0</v>
      </c>
      <c r="H28" s="294">
        <f>Заявки!B201</f>
        <v>0</v>
      </c>
      <c r="I28" s="295"/>
      <c r="J28" s="14">
        <v>2</v>
      </c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197">
        <f>Заявки!A202</f>
        <v>0</v>
      </c>
      <c r="H29" s="294">
        <f>Заявки!B202</f>
        <v>0</v>
      </c>
      <c r="I29" s="295"/>
      <c r="J29" s="296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>
        <f>Заявки!A203</f>
        <v>0</v>
      </c>
      <c r="H30" s="277">
        <f>Заявки!B203</f>
        <v>0</v>
      </c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>
        <f>Заявки!A204</f>
        <v>0</v>
      </c>
      <c r="H31" s="277">
        <f>Заявки!B204</f>
        <v>0</v>
      </c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>
        <f>Заявки!A205</f>
        <v>0</v>
      </c>
      <c r="H32" s="277">
        <f>Заявки!B205</f>
        <v>0</v>
      </c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>
        <f>Заявки!A206</f>
        <v>0</v>
      </c>
      <c r="H33" s="277">
        <f>Заявки!B206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4</v>
      </c>
      <c r="D45" s="303">
        <f>I45-C45</f>
        <v>1</v>
      </c>
      <c r="E45" s="303"/>
      <c r="F45" s="303"/>
      <c r="G45" s="303"/>
      <c r="H45" s="27"/>
      <c r="I45" s="304">
        <f>SUM(D14:D38)</f>
        <v>5</v>
      </c>
      <c r="J45" s="304"/>
      <c r="K45" s="304"/>
      <c r="L45" s="304"/>
    </row>
    <row r="46" spans="1:12" ht="15.75">
      <c r="A46" s="305" t="s">
        <v>27</v>
      </c>
      <c r="B46" s="305"/>
      <c r="C46" s="28">
        <v>4</v>
      </c>
      <c r="D46" s="303">
        <f>I46-C46</f>
        <v>4</v>
      </c>
      <c r="E46" s="303"/>
      <c r="F46" s="306"/>
      <c r="G46" s="306"/>
      <c r="H46" s="28"/>
      <c r="I46" s="304">
        <f>SUM(J14:J38)</f>
        <v>8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6">
      <selection activeCell="H18" activeCellId="1" sqref="C3:C51 H18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415</v>
      </c>
      <c r="B7" s="322"/>
      <c r="C7" s="323" t="s">
        <v>440</v>
      </c>
      <c r="D7" s="323"/>
      <c r="E7" s="323"/>
      <c r="F7" s="323"/>
      <c r="G7" s="323"/>
      <c r="H7" s="323"/>
      <c r="I7" s="322" t="s">
        <v>374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Заявки!A317</f>
        <v>Гарантстрой</v>
      </c>
      <c r="D11" s="335"/>
      <c r="E11" s="335"/>
      <c r="F11" s="335"/>
      <c r="G11" s="317" t="s">
        <v>358</v>
      </c>
      <c r="H11" s="317"/>
      <c r="I11" s="336" t="str">
        <f>Заявки!A249</f>
        <v>ДЗЧРХ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Заявки!A318</f>
        <v>0</v>
      </c>
      <c r="B14" s="277">
        <f>Заявки!B318</f>
        <v>0</v>
      </c>
      <c r="C14" s="9"/>
      <c r="D14" s="10"/>
      <c r="E14" s="9"/>
      <c r="F14" s="11"/>
      <c r="G14" s="7">
        <f>Заявки!A250</f>
        <v>0</v>
      </c>
      <c r="H14" s="278">
        <f>Заявки!B250</f>
        <v>0</v>
      </c>
      <c r="I14" s="9"/>
      <c r="J14" s="10"/>
      <c r="K14" s="9"/>
      <c r="L14" s="11"/>
    </row>
    <row r="15" spans="1:12" ht="15" customHeight="1">
      <c r="A15" s="7">
        <f>Заявки!A319</f>
        <v>0</v>
      </c>
      <c r="B15" s="277">
        <f>Заявки!B319</f>
        <v>0</v>
      </c>
      <c r="C15" s="8"/>
      <c r="D15" s="14"/>
      <c r="E15" s="8"/>
      <c r="F15" s="15"/>
      <c r="G15" s="7">
        <f>Заявки!A251</f>
        <v>0</v>
      </c>
      <c r="H15" s="277">
        <f>Заявки!B251</f>
        <v>0</v>
      </c>
      <c r="I15" s="8"/>
      <c r="J15" s="14"/>
      <c r="K15" s="8"/>
      <c r="L15" s="15"/>
    </row>
    <row r="16" spans="1:12" ht="15" customHeight="1">
      <c r="A16" s="7">
        <f>Заявки!A320</f>
        <v>0</v>
      </c>
      <c r="B16" s="277">
        <f>Заявки!B320</f>
        <v>0</v>
      </c>
      <c r="C16" s="8"/>
      <c r="D16" s="14">
        <v>1</v>
      </c>
      <c r="E16" s="8"/>
      <c r="F16" s="15"/>
      <c r="G16" s="7">
        <f>Заявки!A252</f>
        <v>0</v>
      </c>
      <c r="H16" s="277">
        <f>Заявки!B252</f>
        <v>0</v>
      </c>
      <c r="I16" s="8"/>
      <c r="J16" s="14"/>
      <c r="K16" s="8"/>
      <c r="L16" s="15"/>
    </row>
    <row r="17" spans="1:12" ht="15" customHeight="1">
      <c r="A17" s="7">
        <f>Заявки!A321</f>
        <v>0</v>
      </c>
      <c r="B17" s="277">
        <f>Заявки!B321</f>
        <v>0</v>
      </c>
      <c r="C17" s="8"/>
      <c r="D17" s="14"/>
      <c r="E17" s="8"/>
      <c r="F17" s="15"/>
      <c r="G17" s="7">
        <f>Заявки!A253</f>
        <v>0</v>
      </c>
      <c r="H17" s="276">
        <f>Заявки!B253</f>
        <v>0</v>
      </c>
      <c r="I17" s="8"/>
      <c r="J17" s="14"/>
      <c r="K17" s="8"/>
      <c r="L17" s="15"/>
    </row>
    <row r="18" spans="1:12" ht="15" customHeight="1">
      <c r="A18" s="7">
        <f>Заявки!A322</f>
        <v>0</v>
      </c>
      <c r="B18" s="277">
        <f>Заявки!B322</f>
        <v>0</v>
      </c>
      <c r="C18" s="8"/>
      <c r="D18" s="14">
        <v>4</v>
      </c>
      <c r="E18" s="8"/>
      <c r="F18" s="15"/>
      <c r="G18" s="7"/>
      <c r="H18" s="277">
        <f>Заявки!B254</f>
        <v>0</v>
      </c>
      <c r="I18" s="8"/>
      <c r="J18" s="14"/>
      <c r="K18" s="8"/>
      <c r="L18" s="15"/>
    </row>
    <row r="19" spans="1:12" ht="15" customHeight="1">
      <c r="A19" s="7">
        <f>Заявки!A323</f>
        <v>0</v>
      </c>
      <c r="B19" s="277">
        <f>Заявки!B323</f>
        <v>0</v>
      </c>
      <c r="C19" s="8"/>
      <c r="D19" s="14"/>
      <c r="E19" s="8"/>
      <c r="F19" s="15"/>
      <c r="G19" s="7">
        <f>Заявки!A255</f>
        <v>0</v>
      </c>
      <c r="H19" s="276">
        <f>Заявки!B255</f>
        <v>0</v>
      </c>
      <c r="I19" s="8"/>
      <c r="J19" s="14"/>
      <c r="K19" s="8"/>
      <c r="L19" s="15"/>
    </row>
    <row r="20" spans="1:12" ht="15" customHeight="1">
      <c r="A20" s="7">
        <f>Заявки!A324</f>
        <v>0</v>
      </c>
      <c r="B20" s="277">
        <f>Заявки!B324</f>
        <v>0</v>
      </c>
      <c r="C20" s="8"/>
      <c r="D20" s="14"/>
      <c r="E20" s="8"/>
      <c r="F20" s="15"/>
      <c r="G20" s="7"/>
      <c r="H20" s="277">
        <f>Заявки!B256</f>
        <v>0</v>
      </c>
      <c r="I20" s="8"/>
      <c r="J20" s="14"/>
      <c r="K20" s="8"/>
      <c r="L20" s="15"/>
    </row>
    <row r="21" spans="1:12" ht="15" customHeight="1">
      <c r="A21" s="7">
        <f>Заявки!A325</f>
        <v>0</v>
      </c>
      <c r="B21" s="277">
        <f>Заявки!B325</f>
        <v>0</v>
      </c>
      <c r="C21" s="8"/>
      <c r="D21" s="14"/>
      <c r="E21" s="8"/>
      <c r="F21" s="15"/>
      <c r="G21" s="7">
        <f>Заявки!A257</f>
        <v>0</v>
      </c>
      <c r="H21" s="278">
        <f>Заявки!B257</f>
        <v>0</v>
      </c>
      <c r="I21" s="8"/>
      <c r="J21" s="14"/>
      <c r="K21" s="8"/>
      <c r="L21" s="15"/>
    </row>
    <row r="22" spans="1:12" ht="15" customHeight="1">
      <c r="A22" s="7">
        <f>Заявки!A326</f>
        <v>0</v>
      </c>
      <c r="B22" s="277">
        <f>Заявки!B326</f>
        <v>0</v>
      </c>
      <c r="C22" s="8"/>
      <c r="D22" s="14"/>
      <c r="E22" s="8"/>
      <c r="F22" s="15"/>
      <c r="G22" s="7">
        <f>Заявки!A258</f>
        <v>0</v>
      </c>
      <c r="H22" s="278">
        <f>Заявки!B258</f>
        <v>0</v>
      </c>
      <c r="I22" s="8"/>
      <c r="J22" s="14"/>
      <c r="K22" s="8"/>
      <c r="L22" s="15"/>
    </row>
    <row r="23" spans="1:12" ht="15" customHeight="1">
      <c r="A23" s="7">
        <f>Заявки!A327</f>
        <v>0</v>
      </c>
      <c r="B23" s="277">
        <f>Заявки!B327</f>
        <v>0</v>
      </c>
      <c r="C23" s="8"/>
      <c r="D23" s="14">
        <v>3</v>
      </c>
      <c r="E23" s="8"/>
      <c r="F23" s="15"/>
      <c r="G23" s="7">
        <f>Заявки!A259</f>
        <v>0</v>
      </c>
      <c r="H23" s="278">
        <f>Заявки!B259</f>
        <v>0</v>
      </c>
      <c r="I23" s="8"/>
      <c r="J23" s="14">
        <v>1</v>
      </c>
      <c r="K23" s="8"/>
      <c r="L23" s="15"/>
    </row>
    <row r="24" spans="1:12" ht="15" customHeight="1">
      <c r="A24" s="7">
        <f>Заявки!A328</f>
        <v>0</v>
      </c>
      <c r="B24" s="277">
        <f>Заявки!B328</f>
        <v>0</v>
      </c>
      <c r="C24" s="8"/>
      <c r="D24" s="14"/>
      <c r="E24" s="8"/>
      <c r="F24" s="15"/>
      <c r="G24" s="7"/>
      <c r="H24" s="276">
        <f>Заявки!B260</f>
        <v>0</v>
      </c>
      <c r="I24" s="8"/>
      <c r="J24" s="14"/>
      <c r="K24" s="8"/>
      <c r="L24" s="15"/>
    </row>
    <row r="25" spans="1:12" ht="15" customHeight="1">
      <c r="A25" s="7">
        <f>Заявки!A329</f>
        <v>0</v>
      </c>
      <c r="B25" s="277">
        <f>Заявки!B329</f>
        <v>0</v>
      </c>
      <c r="C25" s="8"/>
      <c r="D25" s="14"/>
      <c r="E25" s="8"/>
      <c r="F25" s="15"/>
      <c r="G25" s="7">
        <f>Заявки!A261</f>
        <v>0</v>
      </c>
      <c r="H25" s="276">
        <f>Заявки!B261</f>
        <v>0</v>
      </c>
      <c r="I25" s="8"/>
      <c r="J25" s="14"/>
      <c r="K25" s="8"/>
      <c r="L25" s="15"/>
    </row>
    <row r="26" spans="1:12" ht="15" customHeight="1">
      <c r="A26" s="7">
        <f>Заявки!A330</f>
        <v>0</v>
      </c>
      <c r="B26" s="277">
        <f>Заявки!B330</f>
        <v>0</v>
      </c>
      <c r="C26" s="8"/>
      <c r="D26" s="14"/>
      <c r="E26" s="8"/>
      <c r="F26" s="15"/>
      <c r="G26" s="7">
        <f>Заявки!A262</f>
        <v>0</v>
      </c>
      <c r="H26" s="277">
        <f>Заявки!B262</f>
        <v>0</v>
      </c>
      <c r="I26" s="8"/>
      <c r="J26" s="14">
        <v>1</v>
      </c>
      <c r="K26" s="8"/>
      <c r="L26" s="15"/>
    </row>
    <row r="27" spans="1:12" ht="15" customHeight="1">
      <c r="A27" s="7">
        <f>Заявки!A331</f>
        <v>0</v>
      </c>
      <c r="B27" s="277">
        <f>Заявки!B331</f>
        <v>0</v>
      </c>
      <c r="C27" s="8"/>
      <c r="D27" s="14"/>
      <c r="E27" s="8"/>
      <c r="F27" s="15"/>
      <c r="G27" s="7">
        <f>Заявки!A263</f>
        <v>0</v>
      </c>
      <c r="H27" s="277">
        <f>Заявки!B263</f>
        <v>0</v>
      </c>
      <c r="I27" s="8"/>
      <c r="J27" s="14"/>
      <c r="K27" s="8"/>
      <c r="L27" s="15"/>
    </row>
    <row r="28" spans="1:12" ht="15" customHeight="1">
      <c r="A28" s="7">
        <f>Заявки!A332</f>
        <v>0</v>
      </c>
      <c r="B28" s="277">
        <f>Заявки!B332</f>
        <v>0</v>
      </c>
      <c r="C28" s="8"/>
      <c r="D28" s="14"/>
      <c r="E28" s="8"/>
      <c r="F28" s="15"/>
      <c r="G28" s="7"/>
      <c r="H28" s="277">
        <f>Заявки!B264</f>
        <v>0</v>
      </c>
      <c r="I28" s="8"/>
      <c r="J28" s="14">
        <v>1</v>
      </c>
      <c r="K28" s="8"/>
      <c r="L28" s="15"/>
    </row>
    <row r="29" spans="1:12" ht="15" customHeight="1">
      <c r="A29" s="7">
        <f>Заявки!A333</f>
        <v>0</v>
      </c>
      <c r="B29" s="277">
        <f>Заявки!B333</f>
        <v>0</v>
      </c>
      <c r="C29" s="8"/>
      <c r="D29" s="14"/>
      <c r="E29" s="8"/>
      <c r="F29" s="15"/>
      <c r="G29" s="7">
        <f>Заявки!A265</f>
        <v>0</v>
      </c>
      <c r="H29" s="278">
        <f>Заявки!B265</f>
        <v>0</v>
      </c>
      <c r="I29" s="8"/>
      <c r="J29" s="14"/>
      <c r="K29" s="8"/>
      <c r="L29" s="15"/>
    </row>
    <row r="30" spans="1:12" ht="15" customHeight="1">
      <c r="A30" s="7">
        <f>Заявки!A334</f>
        <v>0</v>
      </c>
      <c r="B30" s="277">
        <f>Заявки!B334</f>
        <v>0</v>
      </c>
      <c r="C30" s="8"/>
      <c r="D30" s="14"/>
      <c r="E30" s="8"/>
      <c r="F30" s="15"/>
      <c r="G30" s="7"/>
      <c r="H30" s="276">
        <f>Заявки!B266</f>
        <v>0</v>
      </c>
      <c r="I30" s="8"/>
      <c r="J30" s="14"/>
      <c r="K30" s="8"/>
      <c r="L30" s="15"/>
    </row>
    <row r="31" spans="1:12" ht="15" customHeight="1">
      <c r="A31" s="7">
        <f>Заявки!A335</f>
        <v>0</v>
      </c>
      <c r="B31" s="277">
        <f>Заявки!B335</f>
        <v>0</v>
      </c>
      <c r="C31" s="8"/>
      <c r="D31" s="14"/>
      <c r="E31" s="8"/>
      <c r="F31" s="15"/>
      <c r="G31" s="7">
        <f>Заявки!A267</f>
        <v>0</v>
      </c>
      <c r="H31" s="277">
        <f>Заявки!B267</f>
        <v>0</v>
      </c>
      <c r="I31" s="8"/>
      <c r="J31" s="14"/>
      <c r="K31" s="8"/>
      <c r="L31" s="15"/>
    </row>
    <row r="32" spans="1:12" ht="15" customHeight="1">
      <c r="A32" s="7">
        <f>Заявки!A336</f>
        <v>0</v>
      </c>
      <c r="B32" s="277">
        <f>Заявки!B336</f>
        <v>0</v>
      </c>
      <c r="C32" s="8"/>
      <c r="D32" s="14"/>
      <c r="E32" s="8"/>
      <c r="F32" s="15"/>
      <c r="G32" s="7">
        <f>Заявки!A268</f>
        <v>0</v>
      </c>
      <c r="H32" s="277">
        <f>Заявки!B268</f>
        <v>0</v>
      </c>
      <c r="I32" s="8"/>
      <c r="J32" s="14">
        <v>2</v>
      </c>
      <c r="K32" s="8"/>
      <c r="L32" s="15"/>
    </row>
    <row r="33" spans="1:12" ht="15" customHeight="1">
      <c r="A33" s="7">
        <f>Заявки!A337</f>
        <v>0</v>
      </c>
      <c r="B33" s="277">
        <f>Заявки!B337</f>
        <v>0</v>
      </c>
      <c r="C33" s="8"/>
      <c r="D33" s="14"/>
      <c r="E33" s="8"/>
      <c r="F33" s="15"/>
      <c r="G33" s="7"/>
      <c r="H33" s="277">
        <f>Заявки!B269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8</v>
      </c>
      <c r="E45" s="303"/>
      <c r="F45" s="303"/>
      <c r="G45" s="303"/>
      <c r="H45" s="27"/>
      <c r="I45" s="304">
        <f>SUM(D14:D38)</f>
        <v>8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5</v>
      </c>
      <c r="E46" s="303"/>
      <c r="F46" s="306"/>
      <c r="G46" s="306"/>
      <c r="H46" s="28"/>
      <c r="I46" s="304">
        <f>SUM(J14:J38)</f>
        <v>5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0">
      <selection activeCell="C17" sqref="C3:C51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441</v>
      </c>
      <c r="B7" s="322"/>
      <c r="C7" s="323" t="s">
        <v>442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Заявки!A270</f>
        <v>Нефтяник</v>
      </c>
      <c r="D11" s="335"/>
      <c r="E11" s="335"/>
      <c r="F11" s="335"/>
      <c r="G11" s="317" t="s">
        <v>358</v>
      </c>
      <c r="H11" s="317"/>
      <c r="I11" s="336" t="str">
        <f>Заявки!A296</f>
        <v>Вымпел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Заявки!A271</f>
        <v>0</v>
      </c>
      <c r="B14" s="277">
        <f>Заявки!B271</f>
        <v>0</v>
      </c>
      <c r="C14" s="9"/>
      <c r="D14" s="10"/>
      <c r="E14" s="9"/>
      <c r="F14" s="11"/>
      <c r="G14" s="7">
        <f>Заявки!A297</f>
        <v>0</v>
      </c>
      <c r="H14" s="277">
        <f>Заявки!B297</f>
        <v>0</v>
      </c>
      <c r="I14" s="9"/>
      <c r="J14" s="10"/>
      <c r="K14" s="9"/>
      <c r="L14" s="11"/>
    </row>
    <row r="15" spans="1:12" ht="15" customHeight="1">
      <c r="A15" s="7">
        <f>Заявки!A272</f>
        <v>0</v>
      </c>
      <c r="B15" s="277">
        <f>Заявки!B272</f>
        <v>0</v>
      </c>
      <c r="C15" s="8"/>
      <c r="D15" s="14"/>
      <c r="E15" s="8"/>
      <c r="F15" s="15"/>
      <c r="G15" s="7">
        <f>Заявки!A298</f>
        <v>0</v>
      </c>
      <c r="H15" s="277">
        <f>Заявки!B298</f>
        <v>0</v>
      </c>
      <c r="I15" s="8"/>
      <c r="J15" s="14"/>
      <c r="K15" s="8"/>
      <c r="L15" s="15"/>
    </row>
    <row r="16" spans="1:12" ht="15" customHeight="1">
      <c r="A16" s="7">
        <f>Заявки!A273</f>
        <v>0</v>
      </c>
      <c r="B16" s="277">
        <f>Заявки!B273</f>
        <v>0</v>
      </c>
      <c r="C16" s="8"/>
      <c r="D16" s="14"/>
      <c r="E16" s="8"/>
      <c r="F16" s="15"/>
      <c r="G16" s="7">
        <f>Заявки!A299</f>
        <v>0</v>
      </c>
      <c r="H16" s="277">
        <f>Заявки!B299</f>
        <v>0</v>
      </c>
      <c r="I16" s="8"/>
      <c r="J16" s="14"/>
      <c r="K16" s="8"/>
      <c r="L16" s="15"/>
    </row>
    <row r="17" spans="1:12" ht="15" customHeight="1">
      <c r="A17" s="7">
        <f>Заявки!A274</f>
        <v>0</v>
      </c>
      <c r="B17" s="277">
        <f>Заявки!B274</f>
        <v>0</v>
      </c>
      <c r="C17" s="8"/>
      <c r="D17" s="14">
        <v>3</v>
      </c>
      <c r="E17" s="8"/>
      <c r="F17" s="15"/>
      <c r="G17" s="7">
        <f>Заявки!A300</f>
        <v>0</v>
      </c>
      <c r="H17" s="277">
        <f>Заявки!B300</f>
        <v>0</v>
      </c>
      <c r="I17" s="8"/>
      <c r="J17" s="14"/>
      <c r="K17" s="8"/>
      <c r="L17" s="15"/>
    </row>
    <row r="18" spans="1:12" ht="15" customHeight="1">
      <c r="A18" s="7">
        <f>Заявки!A275</f>
        <v>0</v>
      </c>
      <c r="B18" s="277">
        <f>Заявки!B275</f>
        <v>0</v>
      </c>
      <c r="C18" s="8"/>
      <c r="D18" s="14">
        <v>8</v>
      </c>
      <c r="E18" s="8"/>
      <c r="F18" s="15"/>
      <c r="G18" s="7">
        <f>Заявки!A301</f>
        <v>0</v>
      </c>
      <c r="H18" s="277">
        <f>Заявки!B301</f>
        <v>0</v>
      </c>
      <c r="I18" s="8"/>
      <c r="J18" s="14"/>
      <c r="K18" s="8"/>
      <c r="L18" s="15"/>
    </row>
    <row r="19" spans="1:12" ht="15" customHeight="1">
      <c r="A19" s="7">
        <f>Заявки!A276</f>
        <v>0</v>
      </c>
      <c r="B19" s="277">
        <f>Заявки!B276</f>
        <v>0</v>
      </c>
      <c r="C19" s="8"/>
      <c r="D19" s="14"/>
      <c r="E19" s="8"/>
      <c r="F19" s="15"/>
      <c r="G19" s="7">
        <f>Заявки!A302</f>
        <v>0</v>
      </c>
      <c r="H19" s="277">
        <f>Заявки!B302</f>
        <v>0</v>
      </c>
      <c r="I19" s="8"/>
      <c r="J19" s="14">
        <v>3</v>
      </c>
      <c r="K19" s="8"/>
      <c r="L19" s="15"/>
    </row>
    <row r="20" spans="1:12" ht="15" customHeight="1">
      <c r="A20" s="7">
        <f>Заявки!A277</f>
        <v>0</v>
      </c>
      <c r="B20" s="277">
        <f>Заявки!B277</f>
        <v>0</v>
      </c>
      <c r="C20" s="8"/>
      <c r="D20" s="14"/>
      <c r="E20" s="8"/>
      <c r="F20" s="15"/>
      <c r="G20" s="7">
        <f>Заявки!A303</f>
        <v>0</v>
      </c>
      <c r="H20" s="277">
        <f>Заявки!B303</f>
        <v>0</v>
      </c>
      <c r="I20" s="8"/>
      <c r="J20" s="14"/>
      <c r="K20" s="8"/>
      <c r="L20" s="15"/>
    </row>
    <row r="21" spans="1:12" ht="15" customHeight="1">
      <c r="A21" s="7">
        <f>Заявки!A278</f>
        <v>0</v>
      </c>
      <c r="B21" s="277">
        <f>Заявки!B278</f>
        <v>0</v>
      </c>
      <c r="C21" s="8"/>
      <c r="D21" s="14">
        <v>3</v>
      </c>
      <c r="E21" s="8"/>
      <c r="F21" s="15"/>
      <c r="G21" s="7">
        <f>Заявки!A304</f>
        <v>0</v>
      </c>
      <c r="H21" s="277">
        <f>Заявки!B304</f>
        <v>0</v>
      </c>
      <c r="I21" s="8"/>
      <c r="J21" s="14"/>
      <c r="K21" s="8"/>
      <c r="L21" s="15"/>
    </row>
    <row r="22" spans="1:12" ht="15" customHeight="1">
      <c r="A22" s="7">
        <f>Заявки!A279</f>
        <v>0</v>
      </c>
      <c r="B22" s="277">
        <f>Заявки!B279</f>
        <v>0</v>
      </c>
      <c r="C22" s="8"/>
      <c r="D22" s="14">
        <v>2</v>
      </c>
      <c r="E22" s="8"/>
      <c r="F22" s="15"/>
      <c r="G22" s="7">
        <f>Заявки!A305</f>
        <v>0</v>
      </c>
      <c r="H22" s="277">
        <f>Заявки!B305</f>
        <v>0</v>
      </c>
      <c r="I22" s="8"/>
      <c r="J22" s="14"/>
      <c r="K22" s="8"/>
      <c r="L22" s="15"/>
    </row>
    <row r="23" spans="1:12" ht="15" customHeight="1">
      <c r="A23" s="7">
        <f>Заявки!A280</f>
        <v>0</v>
      </c>
      <c r="B23" s="277">
        <f>Заявки!B280</f>
        <v>0</v>
      </c>
      <c r="C23" s="8"/>
      <c r="D23" s="14">
        <v>2</v>
      </c>
      <c r="E23" s="8"/>
      <c r="F23" s="15"/>
      <c r="G23" s="7">
        <f>Заявки!A306</f>
        <v>0</v>
      </c>
      <c r="H23" s="277">
        <f>Заявки!B306</f>
        <v>0</v>
      </c>
      <c r="I23" s="8"/>
      <c r="J23" s="14"/>
      <c r="K23" s="8"/>
      <c r="L23" s="15"/>
    </row>
    <row r="24" spans="1:12" ht="15" customHeight="1">
      <c r="A24" s="7">
        <f>Заявки!A281</f>
        <v>0</v>
      </c>
      <c r="B24" s="277">
        <f>Заявки!B281</f>
        <v>0</v>
      </c>
      <c r="C24" s="8"/>
      <c r="D24" s="14"/>
      <c r="E24" s="8"/>
      <c r="F24" s="15"/>
      <c r="G24" s="7">
        <f>Заявки!A307</f>
        <v>0</v>
      </c>
      <c r="H24" s="277">
        <f>Заявки!B307</f>
        <v>0</v>
      </c>
      <c r="I24" s="8"/>
      <c r="J24" s="14"/>
      <c r="K24" s="8"/>
      <c r="L24" s="15"/>
    </row>
    <row r="25" spans="1:12" ht="15" customHeight="1">
      <c r="A25" s="7">
        <f>Заявки!A282</f>
        <v>0</v>
      </c>
      <c r="B25" s="277">
        <f>Заявки!B282</f>
        <v>0</v>
      </c>
      <c r="C25" s="8"/>
      <c r="D25" s="14"/>
      <c r="E25" s="8"/>
      <c r="F25" s="15"/>
      <c r="G25" s="7">
        <f>Заявки!A308</f>
        <v>0</v>
      </c>
      <c r="H25" s="277">
        <f>Заявки!B308</f>
        <v>0</v>
      </c>
      <c r="I25" s="8"/>
      <c r="J25" s="14">
        <v>1</v>
      </c>
      <c r="K25" s="8"/>
      <c r="L25" s="15"/>
    </row>
    <row r="26" spans="1:12" ht="15" customHeight="1">
      <c r="A26" s="7">
        <f>Заявки!A283</f>
        <v>0</v>
      </c>
      <c r="B26" s="277">
        <f>Заявки!B283</f>
        <v>0</v>
      </c>
      <c r="C26" s="8"/>
      <c r="D26" s="14"/>
      <c r="E26" s="8"/>
      <c r="F26" s="15"/>
      <c r="G26" s="7">
        <f>Заявки!A309</f>
        <v>0</v>
      </c>
      <c r="H26" s="277">
        <f>Заявки!B309</f>
        <v>0</v>
      </c>
      <c r="I26" s="8"/>
      <c r="J26" s="14"/>
      <c r="K26" s="8"/>
      <c r="L26" s="15"/>
    </row>
    <row r="27" spans="1:12" ht="15" customHeight="1">
      <c r="A27" s="7">
        <f>Заявки!A284</f>
        <v>0</v>
      </c>
      <c r="B27" s="277">
        <f>Заявки!B284</f>
        <v>0</v>
      </c>
      <c r="C27" s="8"/>
      <c r="D27" s="14"/>
      <c r="E27" s="8"/>
      <c r="F27" s="15"/>
      <c r="G27" s="7">
        <f>Заявки!A310</f>
        <v>0</v>
      </c>
      <c r="H27" s="277">
        <f>Заявки!B310</f>
        <v>0</v>
      </c>
      <c r="I27" s="8"/>
      <c r="J27" s="14">
        <v>1</v>
      </c>
      <c r="K27" s="8"/>
      <c r="L27" s="15"/>
    </row>
    <row r="28" spans="1:12" ht="15" customHeight="1">
      <c r="A28" s="7">
        <f>Заявки!A285</f>
        <v>0</v>
      </c>
      <c r="B28" s="277">
        <f>Заявки!B285</f>
        <v>0</v>
      </c>
      <c r="C28" s="8"/>
      <c r="D28" s="14"/>
      <c r="E28" s="8"/>
      <c r="F28" s="15"/>
      <c r="G28" s="7">
        <f>Заявки!A311</f>
        <v>0</v>
      </c>
      <c r="H28" s="277">
        <f>Заявки!B311</f>
        <v>0</v>
      </c>
      <c r="I28" s="8"/>
      <c r="J28" s="14"/>
      <c r="K28" s="8"/>
      <c r="L28" s="15"/>
    </row>
    <row r="29" spans="1:12" ht="15" customHeight="1">
      <c r="A29" s="7">
        <f>Заявки!A286</f>
        <v>0</v>
      </c>
      <c r="B29" s="277">
        <f>Заявки!B286</f>
        <v>0</v>
      </c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>
        <f>Заявки!A287</f>
        <v>0</v>
      </c>
      <c r="B30" s="277">
        <f>Заявки!B287</f>
        <v>0</v>
      </c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>
        <f>Заявки!A288</f>
        <v>0</v>
      </c>
      <c r="B31" s="277">
        <f>Заявки!B288</f>
        <v>0</v>
      </c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>
        <f>Заявки!A289</f>
        <v>0</v>
      </c>
      <c r="B32" s="277">
        <f>Заявки!B289</f>
        <v>0</v>
      </c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>
        <f>Заявки!A290</f>
        <v>0</v>
      </c>
      <c r="B33" s="277">
        <f>Заявки!B290</f>
        <v>0</v>
      </c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6</v>
      </c>
      <c r="D45" s="303">
        <f>I45-C45</f>
        <v>12</v>
      </c>
      <c r="E45" s="303"/>
      <c r="F45" s="303"/>
      <c r="G45" s="303"/>
      <c r="H45" s="27"/>
      <c r="I45" s="304">
        <f>SUM(D14:D38)</f>
        <v>18</v>
      </c>
      <c r="J45" s="304"/>
      <c r="K45" s="304"/>
      <c r="L45" s="304"/>
    </row>
    <row r="46" spans="1:12" ht="15.75">
      <c r="A46" s="305" t="s">
        <v>27</v>
      </c>
      <c r="B46" s="305"/>
      <c r="C46" s="28">
        <v>1</v>
      </c>
      <c r="D46" s="303">
        <f>I46-C46</f>
        <v>4</v>
      </c>
      <c r="E46" s="303"/>
      <c r="F46" s="306"/>
      <c r="G46" s="306"/>
      <c r="H46" s="28"/>
      <c r="I46" s="304">
        <f>SUM(J14:J38)</f>
        <v>5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0">
      <selection activeCell="A1" activeCellId="1" sqref="C3:C51 A1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443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444</v>
      </c>
      <c r="B9" s="314"/>
      <c r="C9" s="314"/>
      <c r="D9" s="314"/>
      <c r="E9" s="314"/>
      <c r="F9" s="314"/>
      <c r="G9" s="315" t="s">
        <v>445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Заявки!A249</f>
        <v>ДЗЧРХ</v>
      </c>
      <c r="D11" s="335"/>
      <c r="E11" s="335"/>
      <c r="F11" s="335"/>
      <c r="G11" s="317" t="s">
        <v>358</v>
      </c>
      <c r="H11" s="317"/>
      <c r="I11" s="336" t="str">
        <f>Заявки!A270</f>
        <v>Нефтяник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Заявки!A250</f>
        <v>0</v>
      </c>
      <c r="B14" s="278">
        <f>Заявки!B250</f>
        <v>0</v>
      </c>
      <c r="C14" s="9"/>
      <c r="D14" s="10"/>
      <c r="E14" s="9"/>
      <c r="F14" s="11"/>
      <c r="G14" s="7">
        <f>Заявки!A271</f>
        <v>0</v>
      </c>
      <c r="H14" s="277">
        <f>Заявки!B271</f>
        <v>0</v>
      </c>
      <c r="I14" s="9"/>
      <c r="J14" s="10"/>
      <c r="K14" s="9"/>
      <c r="L14" s="11"/>
    </row>
    <row r="15" spans="1:12" ht="15" customHeight="1">
      <c r="A15" s="7">
        <f>Заявки!A251</f>
        <v>0</v>
      </c>
      <c r="B15" s="277">
        <f>Заявки!B251</f>
        <v>0</v>
      </c>
      <c r="C15" s="8"/>
      <c r="D15" s="14"/>
      <c r="E15" s="8"/>
      <c r="F15" s="15"/>
      <c r="G15" s="7">
        <f>Заявки!A272</f>
        <v>0</v>
      </c>
      <c r="H15" s="277">
        <f>Заявки!B272</f>
        <v>0</v>
      </c>
      <c r="I15" s="8"/>
      <c r="J15" s="14"/>
      <c r="K15" s="8"/>
      <c r="L15" s="15"/>
    </row>
    <row r="16" spans="1:12" ht="15" customHeight="1">
      <c r="A16" s="7">
        <f>Заявки!A252</f>
        <v>0</v>
      </c>
      <c r="B16" s="277">
        <f>Заявки!B252</f>
        <v>0</v>
      </c>
      <c r="C16" s="8"/>
      <c r="D16" s="14"/>
      <c r="E16" s="8"/>
      <c r="F16" s="15"/>
      <c r="G16" s="7">
        <f>Заявки!A273</f>
        <v>0</v>
      </c>
      <c r="H16" s="277">
        <f>Заявки!B273</f>
        <v>0</v>
      </c>
      <c r="I16" s="8"/>
      <c r="J16" s="14"/>
      <c r="K16" s="8"/>
      <c r="L16" s="15"/>
    </row>
    <row r="17" spans="1:12" ht="15" customHeight="1">
      <c r="A17" s="7">
        <f>Заявки!A253</f>
        <v>0</v>
      </c>
      <c r="B17" s="278">
        <f>Заявки!B253</f>
        <v>0</v>
      </c>
      <c r="C17" s="8"/>
      <c r="D17" s="14"/>
      <c r="E17" s="8"/>
      <c r="F17" s="15"/>
      <c r="G17" s="7">
        <f>Заявки!A274</f>
        <v>0</v>
      </c>
      <c r="H17" s="277">
        <f>Заявки!B274</f>
        <v>0</v>
      </c>
      <c r="I17" s="8"/>
      <c r="J17" s="14">
        <v>2</v>
      </c>
      <c r="K17" s="8"/>
      <c r="L17" s="15"/>
    </row>
    <row r="18" spans="1:12" ht="15" customHeight="1">
      <c r="A18" s="7"/>
      <c r="B18" s="277">
        <f>Заявки!B254</f>
        <v>0</v>
      </c>
      <c r="C18" s="8"/>
      <c r="D18" s="14"/>
      <c r="E18" s="8"/>
      <c r="F18" s="15"/>
      <c r="G18" s="7">
        <f>Заявки!A275</f>
        <v>0</v>
      </c>
      <c r="H18" s="277">
        <f>Заявки!B275</f>
        <v>0</v>
      </c>
      <c r="I18" s="8"/>
      <c r="J18" s="14">
        <v>2</v>
      </c>
      <c r="K18" s="8"/>
      <c r="L18" s="15"/>
    </row>
    <row r="19" spans="1:12" ht="15" customHeight="1">
      <c r="A19" s="7">
        <f>Заявки!A255</f>
        <v>0</v>
      </c>
      <c r="B19" s="276">
        <f>Заявки!B255</f>
        <v>0</v>
      </c>
      <c r="C19" s="8"/>
      <c r="D19" s="14"/>
      <c r="E19" s="8"/>
      <c r="F19" s="15"/>
      <c r="G19" s="7">
        <f>Заявки!A276</f>
        <v>0</v>
      </c>
      <c r="H19" s="277">
        <f>Заявки!B276</f>
        <v>0</v>
      </c>
      <c r="I19" s="8"/>
      <c r="J19" s="14">
        <v>1</v>
      </c>
      <c r="K19" s="8"/>
      <c r="L19" s="15"/>
    </row>
    <row r="20" spans="1:12" ht="15" customHeight="1">
      <c r="A20" s="7"/>
      <c r="B20" s="277">
        <f>Заявки!B256</f>
        <v>0</v>
      </c>
      <c r="C20" s="8"/>
      <c r="D20" s="14"/>
      <c r="E20" s="8"/>
      <c r="F20" s="15"/>
      <c r="G20" s="7">
        <f>Заявки!A277</f>
        <v>0</v>
      </c>
      <c r="H20" s="277">
        <f>Заявки!B277</f>
        <v>0</v>
      </c>
      <c r="I20" s="8"/>
      <c r="J20" s="14"/>
      <c r="K20" s="8"/>
      <c r="L20" s="15"/>
    </row>
    <row r="21" spans="1:12" ht="15" customHeight="1">
      <c r="A21" s="7">
        <f>Заявки!A257</f>
        <v>0</v>
      </c>
      <c r="B21" s="278">
        <f>Заявки!B257</f>
        <v>0</v>
      </c>
      <c r="C21" s="8"/>
      <c r="D21" s="14"/>
      <c r="E21" s="8"/>
      <c r="F21" s="15"/>
      <c r="G21" s="7">
        <f>Заявки!A278</f>
        <v>0</v>
      </c>
      <c r="H21" s="277">
        <f>Заявки!B278</f>
        <v>0</v>
      </c>
      <c r="I21" s="8"/>
      <c r="J21" s="14">
        <v>2</v>
      </c>
      <c r="K21" s="8"/>
      <c r="L21" s="15"/>
    </row>
    <row r="22" spans="1:12" ht="15" customHeight="1">
      <c r="A22" s="7">
        <f>Заявки!A258</f>
        <v>0</v>
      </c>
      <c r="B22" s="278">
        <f>Заявки!B258</f>
        <v>0</v>
      </c>
      <c r="C22" s="8"/>
      <c r="D22" s="14"/>
      <c r="E22" s="8"/>
      <c r="F22" s="15"/>
      <c r="G22" s="7">
        <f>Заявки!A279</f>
        <v>0</v>
      </c>
      <c r="H22" s="277">
        <f>Заявки!B279</f>
        <v>0</v>
      </c>
      <c r="I22" s="8"/>
      <c r="J22" s="14"/>
      <c r="K22" s="8"/>
      <c r="L22" s="15"/>
    </row>
    <row r="23" spans="1:12" ht="15" customHeight="1">
      <c r="A23" s="7">
        <f>Заявки!A259</f>
        <v>0</v>
      </c>
      <c r="B23" s="276">
        <f>Заявки!B259</f>
        <v>0</v>
      </c>
      <c r="C23" s="8"/>
      <c r="D23" s="14"/>
      <c r="E23" s="8"/>
      <c r="F23" s="15">
        <v>6</v>
      </c>
      <c r="G23" s="7">
        <f>Заявки!A280</f>
        <v>0</v>
      </c>
      <c r="H23" s="277">
        <f>Заявки!B280</f>
        <v>0</v>
      </c>
      <c r="I23" s="8"/>
      <c r="J23" s="14">
        <v>7</v>
      </c>
      <c r="K23" s="8"/>
      <c r="L23" s="15"/>
    </row>
    <row r="24" spans="1:12" ht="15" customHeight="1">
      <c r="A24" s="7"/>
      <c r="B24" s="276">
        <f>Заявки!B260</f>
        <v>0</v>
      </c>
      <c r="C24" s="8"/>
      <c r="D24" s="14"/>
      <c r="E24" s="8"/>
      <c r="F24" s="15"/>
      <c r="G24" s="7">
        <f>Заявки!A281</f>
        <v>0</v>
      </c>
      <c r="H24" s="277">
        <f>Заявки!B281</f>
        <v>0</v>
      </c>
      <c r="I24" s="8"/>
      <c r="J24" s="14"/>
      <c r="K24" s="8"/>
      <c r="L24" s="15"/>
    </row>
    <row r="25" spans="1:12" ht="15" customHeight="1">
      <c r="A25" s="7">
        <f>Заявки!A261</f>
        <v>0</v>
      </c>
      <c r="B25" s="276">
        <f>Заявки!B261</f>
        <v>0</v>
      </c>
      <c r="C25" s="8"/>
      <c r="D25" s="14"/>
      <c r="E25" s="8"/>
      <c r="F25" s="15"/>
      <c r="G25" s="7">
        <f>Заявки!A282</f>
        <v>0</v>
      </c>
      <c r="H25" s="277">
        <f>Заявки!B282</f>
        <v>0</v>
      </c>
      <c r="I25" s="8"/>
      <c r="J25" s="14"/>
      <c r="K25" s="8"/>
      <c r="L25" s="15"/>
    </row>
    <row r="26" spans="1:12" ht="15" customHeight="1">
      <c r="A26" s="7">
        <f>Заявки!A262</f>
        <v>0</v>
      </c>
      <c r="B26" s="277">
        <f>Заявки!B262</f>
        <v>0</v>
      </c>
      <c r="C26" s="8"/>
      <c r="D26" s="14"/>
      <c r="E26" s="8"/>
      <c r="F26" s="15"/>
      <c r="G26" s="7">
        <f>Заявки!A283</f>
        <v>0</v>
      </c>
      <c r="H26" s="277">
        <f>Заявки!B283</f>
        <v>0</v>
      </c>
      <c r="I26" s="8"/>
      <c r="J26" s="14">
        <v>10</v>
      </c>
      <c r="K26" s="8"/>
      <c r="L26" s="15"/>
    </row>
    <row r="27" spans="1:12" ht="15" customHeight="1">
      <c r="A27" s="7">
        <f>Заявки!A263</f>
        <v>0</v>
      </c>
      <c r="B27" s="277">
        <f>Заявки!B263</f>
        <v>0</v>
      </c>
      <c r="C27" s="8"/>
      <c r="D27" s="14"/>
      <c r="E27" s="8"/>
      <c r="F27" s="15"/>
      <c r="G27" s="7">
        <f>Заявки!A284</f>
        <v>0</v>
      </c>
      <c r="H27" s="277">
        <f>Заявки!B284</f>
        <v>0</v>
      </c>
      <c r="I27" s="8"/>
      <c r="J27" s="14"/>
      <c r="K27" s="8"/>
      <c r="L27" s="15"/>
    </row>
    <row r="28" spans="1:12" ht="15" customHeight="1">
      <c r="A28" s="7"/>
      <c r="B28" s="277">
        <f>Заявки!B264</f>
        <v>0</v>
      </c>
      <c r="C28" s="8"/>
      <c r="D28" s="14">
        <v>2</v>
      </c>
      <c r="E28" s="8"/>
      <c r="F28" s="15"/>
      <c r="G28" s="7">
        <f>Заявки!A285</f>
        <v>0</v>
      </c>
      <c r="H28" s="277">
        <f>Заявки!B285</f>
        <v>0</v>
      </c>
      <c r="I28" s="8"/>
      <c r="J28" s="14"/>
      <c r="K28" s="8"/>
      <c r="L28" s="15"/>
    </row>
    <row r="29" spans="1:12" ht="15" customHeight="1">
      <c r="A29" s="7">
        <f>Заявки!A265</f>
        <v>0</v>
      </c>
      <c r="B29" s="278">
        <f>Заявки!B265</f>
        <v>0</v>
      </c>
      <c r="C29" s="8"/>
      <c r="D29" s="14">
        <v>1</v>
      </c>
      <c r="E29" s="8"/>
      <c r="F29" s="15"/>
      <c r="G29" s="7">
        <f>Заявки!A286</f>
        <v>0</v>
      </c>
      <c r="H29" s="277">
        <f>Заявки!B286</f>
        <v>0</v>
      </c>
      <c r="I29" s="8"/>
      <c r="J29" s="14"/>
      <c r="K29" s="8"/>
      <c r="L29" s="15"/>
    </row>
    <row r="30" spans="1:12" ht="15" customHeight="1">
      <c r="A30" s="7"/>
      <c r="B30" s="276">
        <f>Заявки!B266</f>
        <v>0</v>
      </c>
      <c r="C30" s="8"/>
      <c r="D30" s="14"/>
      <c r="E30" s="8"/>
      <c r="F30" s="15"/>
      <c r="G30" s="7">
        <f>Заявки!A287</f>
        <v>0</v>
      </c>
      <c r="H30" s="277">
        <f>Заявки!B287</f>
        <v>0</v>
      </c>
      <c r="I30" s="8"/>
      <c r="J30" s="14"/>
      <c r="K30" s="8"/>
      <c r="L30" s="15"/>
    </row>
    <row r="31" spans="1:12" ht="15" customHeight="1">
      <c r="A31" s="7">
        <f>Заявки!A267</f>
        <v>0</v>
      </c>
      <c r="B31" s="277">
        <f>Заявки!B267</f>
        <v>0</v>
      </c>
      <c r="C31" s="8"/>
      <c r="D31" s="14"/>
      <c r="E31" s="8"/>
      <c r="F31" s="15"/>
      <c r="G31" s="7">
        <f>Заявки!A288</f>
        <v>0</v>
      </c>
      <c r="H31" s="277">
        <f>Заявки!B288</f>
        <v>0</v>
      </c>
      <c r="I31" s="8"/>
      <c r="J31" s="14"/>
      <c r="K31" s="8"/>
      <c r="L31" s="15"/>
    </row>
    <row r="32" spans="1:12" ht="15" customHeight="1">
      <c r="A32" s="7">
        <f>Заявки!A268</f>
        <v>0</v>
      </c>
      <c r="B32" s="277">
        <f>Заявки!B268</f>
        <v>0</v>
      </c>
      <c r="C32" s="8"/>
      <c r="D32" s="14"/>
      <c r="E32" s="8"/>
      <c r="F32" s="15"/>
      <c r="G32" s="7">
        <f>Заявки!A289</f>
        <v>0</v>
      </c>
      <c r="H32" s="277">
        <f>Заявки!B289</f>
        <v>0</v>
      </c>
      <c r="I32" s="8"/>
      <c r="J32" s="14"/>
      <c r="K32" s="8"/>
      <c r="L32" s="15"/>
    </row>
    <row r="33" spans="1:12" ht="15" customHeight="1">
      <c r="A33" s="7"/>
      <c r="B33" s="277">
        <f>Заявки!B269</f>
        <v>0</v>
      </c>
      <c r="C33" s="8"/>
      <c r="D33" s="14"/>
      <c r="E33" s="8"/>
      <c r="F33" s="15"/>
      <c r="G33" s="7">
        <f>Заявки!A290</f>
        <v>0</v>
      </c>
      <c r="H33" s="277">
        <f>Заявки!B290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6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2</v>
      </c>
      <c r="D45" s="303">
        <f>I45-C45</f>
        <v>1</v>
      </c>
      <c r="E45" s="303"/>
      <c r="F45" s="303"/>
      <c r="G45" s="303"/>
      <c r="H45" s="27"/>
      <c r="I45" s="304">
        <f>SUM(D14:D38)</f>
        <v>3</v>
      </c>
      <c r="J45" s="304"/>
      <c r="K45" s="304"/>
      <c r="L45" s="304"/>
    </row>
    <row r="46" spans="1:12" ht="15.75">
      <c r="A46" s="305" t="s">
        <v>27</v>
      </c>
      <c r="B46" s="305"/>
      <c r="C46" s="28">
        <v>11</v>
      </c>
      <c r="D46" s="303">
        <f>I46-C46</f>
        <v>13</v>
      </c>
      <c r="E46" s="303"/>
      <c r="F46" s="306"/>
      <c r="G46" s="306"/>
      <c r="H46" s="28"/>
      <c r="I46" s="304">
        <f>SUM(J14:J38)</f>
        <v>24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7">
      <selection activeCell="N18" activeCellId="1" sqref="C3:C51 N18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383</v>
      </c>
      <c r="B7" s="322"/>
      <c r="C7" s="323" t="s">
        <v>446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Заявки!A186</f>
        <v>ДВГАФК</v>
      </c>
      <c r="D11" s="335"/>
      <c r="E11" s="335"/>
      <c r="F11" s="335"/>
      <c r="G11" s="317" t="s">
        <v>358</v>
      </c>
      <c r="H11" s="317"/>
      <c r="I11" s="336" t="str">
        <f>Заявки!A317</f>
        <v>Гарантстрой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Заявки!A187</f>
        <v>0</v>
      </c>
      <c r="B14" s="277">
        <f>Заявки!B187</f>
        <v>0</v>
      </c>
      <c r="C14" s="9"/>
      <c r="D14" s="10"/>
      <c r="E14" s="9"/>
      <c r="F14" s="11"/>
      <c r="G14" s="7">
        <f>Заявки!A318</f>
        <v>0</v>
      </c>
      <c r="H14" s="277">
        <f>Заявки!B318</f>
        <v>0</v>
      </c>
      <c r="I14" s="9"/>
      <c r="J14" s="10"/>
      <c r="K14" s="9"/>
      <c r="L14" s="11"/>
    </row>
    <row r="15" spans="1:12" ht="15" customHeight="1">
      <c r="A15" s="7">
        <f>Заявки!A188</f>
        <v>0</v>
      </c>
      <c r="B15" s="277">
        <f>Заявки!B188</f>
        <v>0</v>
      </c>
      <c r="C15" s="8"/>
      <c r="D15" s="14">
        <v>6</v>
      </c>
      <c r="E15" s="8"/>
      <c r="F15" s="15"/>
      <c r="G15" s="7">
        <f>Заявки!A319</f>
        <v>0</v>
      </c>
      <c r="H15" s="277">
        <f>Заявки!B319</f>
        <v>0</v>
      </c>
      <c r="I15" s="8"/>
      <c r="J15" s="14"/>
      <c r="K15" s="8"/>
      <c r="L15" s="15"/>
    </row>
    <row r="16" spans="1:12" ht="15" customHeight="1">
      <c r="A16" s="7">
        <f>Заявки!A189</f>
        <v>0</v>
      </c>
      <c r="B16" s="277">
        <f>Заявки!B189</f>
        <v>0</v>
      </c>
      <c r="C16" s="8"/>
      <c r="D16" s="14">
        <v>1</v>
      </c>
      <c r="E16" s="8"/>
      <c r="F16" s="15"/>
      <c r="G16" s="7">
        <f>Заявки!A320</f>
        <v>0</v>
      </c>
      <c r="H16" s="277">
        <f>Заявки!B320</f>
        <v>0</v>
      </c>
      <c r="I16" s="8"/>
      <c r="J16" s="14">
        <v>2</v>
      </c>
      <c r="K16" s="8"/>
      <c r="L16" s="15"/>
    </row>
    <row r="17" spans="1:12" ht="15" customHeight="1">
      <c r="A17" s="7">
        <f>Заявки!A190</f>
        <v>0</v>
      </c>
      <c r="B17" s="277">
        <f>Заявки!B190</f>
        <v>0</v>
      </c>
      <c r="C17" s="8"/>
      <c r="D17" s="14"/>
      <c r="E17" s="8"/>
      <c r="F17" s="15"/>
      <c r="G17" s="7">
        <f>Заявки!A321</f>
        <v>0</v>
      </c>
      <c r="H17" s="277">
        <f>Заявки!B321</f>
        <v>0</v>
      </c>
      <c r="I17" s="8"/>
      <c r="J17" s="14"/>
      <c r="K17" s="8"/>
      <c r="L17" s="15"/>
    </row>
    <row r="18" spans="1:12" ht="15" customHeight="1">
      <c r="A18" s="7">
        <f>Заявки!A191</f>
        <v>0</v>
      </c>
      <c r="B18" s="277">
        <f>Заявки!B191</f>
        <v>0</v>
      </c>
      <c r="C18" s="8"/>
      <c r="D18" s="14"/>
      <c r="E18" s="8"/>
      <c r="F18" s="15"/>
      <c r="G18" s="7">
        <f>Заявки!A322</f>
        <v>0</v>
      </c>
      <c r="H18" s="277">
        <f>Заявки!B322</f>
        <v>0</v>
      </c>
      <c r="I18" s="8"/>
      <c r="J18" s="14">
        <v>1</v>
      </c>
      <c r="K18" s="8"/>
      <c r="L18" s="15"/>
    </row>
    <row r="19" spans="1:12" ht="15" customHeight="1">
      <c r="A19" s="7">
        <f>Заявки!A192</f>
        <v>0</v>
      </c>
      <c r="B19" s="277">
        <f>Заявки!B192</f>
        <v>0</v>
      </c>
      <c r="C19" s="8"/>
      <c r="D19" s="14"/>
      <c r="E19" s="8"/>
      <c r="F19" s="15"/>
      <c r="G19" s="7">
        <f>Заявки!A323</f>
        <v>0</v>
      </c>
      <c r="H19" s="277">
        <f>Заявки!B323</f>
        <v>0</v>
      </c>
      <c r="I19" s="8"/>
      <c r="J19" s="14"/>
      <c r="K19" s="8"/>
      <c r="L19" s="15"/>
    </row>
    <row r="20" spans="1:12" ht="15" customHeight="1">
      <c r="A20" s="7">
        <f>Заявки!A193</f>
        <v>0</v>
      </c>
      <c r="B20" s="277">
        <f>Заявки!B193</f>
        <v>0</v>
      </c>
      <c r="C20" s="8"/>
      <c r="D20" s="14">
        <v>1</v>
      </c>
      <c r="E20" s="8"/>
      <c r="F20" s="15"/>
      <c r="G20" s="7">
        <f>Заявки!A324</f>
        <v>0</v>
      </c>
      <c r="H20" s="277">
        <f>Заявки!B324</f>
        <v>0</v>
      </c>
      <c r="I20" s="8"/>
      <c r="J20" s="14"/>
      <c r="K20" s="8"/>
      <c r="L20" s="15"/>
    </row>
    <row r="21" spans="1:12" ht="15" customHeight="1">
      <c r="A21" s="7">
        <f>Заявки!A194</f>
        <v>0</v>
      </c>
      <c r="B21" s="277">
        <f>Заявки!B194</f>
        <v>0</v>
      </c>
      <c r="C21" s="8"/>
      <c r="D21" s="14">
        <v>1</v>
      </c>
      <c r="E21" s="8"/>
      <c r="F21" s="15"/>
      <c r="G21" s="7">
        <f>Заявки!A325</f>
        <v>0</v>
      </c>
      <c r="H21" s="277">
        <f>Заявки!B325</f>
        <v>0</v>
      </c>
      <c r="I21" s="8"/>
      <c r="J21" s="14"/>
      <c r="K21" s="8"/>
      <c r="L21" s="15"/>
    </row>
    <row r="22" spans="1:12" ht="15" customHeight="1">
      <c r="A22" s="7">
        <f>Заявки!A195</f>
        <v>0</v>
      </c>
      <c r="B22" s="277">
        <f>Заявки!B195</f>
        <v>0</v>
      </c>
      <c r="C22" s="8"/>
      <c r="D22" s="14">
        <v>2</v>
      </c>
      <c r="E22" s="8"/>
      <c r="F22" s="15"/>
      <c r="G22" s="7">
        <f>Заявки!A326</f>
        <v>0</v>
      </c>
      <c r="H22" s="277">
        <f>Заявки!B326</f>
        <v>0</v>
      </c>
      <c r="I22" s="8"/>
      <c r="J22" s="14">
        <v>1</v>
      </c>
      <c r="K22" s="8"/>
      <c r="L22" s="15"/>
    </row>
    <row r="23" spans="1:12" ht="15" customHeight="1">
      <c r="A23" s="7">
        <f>Заявки!A196</f>
        <v>0</v>
      </c>
      <c r="B23" s="277">
        <f>Заявки!B196</f>
        <v>0</v>
      </c>
      <c r="C23" s="8"/>
      <c r="D23" s="14"/>
      <c r="E23" s="8"/>
      <c r="F23" s="15"/>
      <c r="G23" s="7">
        <f>Заявки!A327</f>
        <v>0</v>
      </c>
      <c r="H23" s="277">
        <f>Заявки!B327</f>
        <v>0</v>
      </c>
      <c r="I23" s="8"/>
      <c r="J23" s="14">
        <v>1</v>
      </c>
      <c r="K23" s="8"/>
      <c r="L23" s="15"/>
    </row>
    <row r="24" spans="1:12" ht="15" customHeight="1">
      <c r="A24" s="7">
        <f>Заявки!A197</f>
        <v>0</v>
      </c>
      <c r="B24" s="277">
        <f>Заявки!B197</f>
        <v>0</v>
      </c>
      <c r="C24" s="8"/>
      <c r="D24" s="14"/>
      <c r="E24" s="8"/>
      <c r="F24" s="15"/>
      <c r="G24" s="7">
        <f>Заявки!A328</f>
        <v>0</v>
      </c>
      <c r="H24" s="277">
        <f>Заявки!B328</f>
        <v>0</v>
      </c>
      <c r="I24" s="8"/>
      <c r="J24" s="14"/>
      <c r="K24" s="8"/>
      <c r="L24" s="15"/>
    </row>
    <row r="25" spans="1:12" ht="15" customHeight="1">
      <c r="A25" s="7">
        <f>Заявки!A198</f>
        <v>0</v>
      </c>
      <c r="B25" s="277">
        <f>Заявки!B198</f>
        <v>0</v>
      </c>
      <c r="C25" s="8"/>
      <c r="D25" s="14">
        <v>1</v>
      </c>
      <c r="E25" s="8"/>
      <c r="F25" s="15"/>
      <c r="G25" s="7">
        <f>Заявки!A329</f>
        <v>0</v>
      </c>
      <c r="H25" s="277">
        <f>Заявки!B329</f>
        <v>0</v>
      </c>
      <c r="I25" s="8"/>
      <c r="J25" s="14"/>
      <c r="K25" s="8"/>
      <c r="L25" s="15"/>
    </row>
    <row r="26" spans="1:12" ht="15" customHeight="1">
      <c r="A26" s="7">
        <f>Заявки!A199</f>
        <v>0</v>
      </c>
      <c r="B26" s="277">
        <f>Заявки!B199</f>
        <v>0</v>
      </c>
      <c r="C26" s="8"/>
      <c r="D26" s="14"/>
      <c r="E26" s="8"/>
      <c r="F26" s="15"/>
      <c r="G26" s="7">
        <f>Заявки!A330</f>
        <v>0</v>
      </c>
      <c r="H26" s="277">
        <f>Заявки!B330</f>
        <v>0</v>
      </c>
      <c r="I26" s="8"/>
      <c r="J26" s="14"/>
      <c r="K26" s="8"/>
      <c r="L26" s="15"/>
    </row>
    <row r="27" spans="1:12" ht="15" customHeight="1">
      <c r="A27" s="7">
        <f>Заявки!A200</f>
        <v>0</v>
      </c>
      <c r="B27" s="277">
        <f>Заявки!B200</f>
        <v>0</v>
      </c>
      <c r="C27" s="8"/>
      <c r="D27" s="14"/>
      <c r="E27" s="8"/>
      <c r="F27" s="15"/>
      <c r="G27" s="7">
        <f>Заявки!A331</f>
        <v>0</v>
      </c>
      <c r="H27" s="277">
        <f>Заявки!B331</f>
        <v>0</v>
      </c>
      <c r="I27" s="8"/>
      <c r="J27" s="14"/>
      <c r="K27" s="8"/>
      <c r="L27" s="15"/>
    </row>
    <row r="28" spans="1:12" ht="15" customHeight="1">
      <c r="A28" s="7">
        <f>Заявки!A201</f>
        <v>0</v>
      </c>
      <c r="B28" s="277">
        <f>Заявки!B201</f>
        <v>0</v>
      </c>
      <c r="C28" s="8"/>
      <c r="D28" s="14"/>
      <c r="E28" s="8"/>
      <c r="F28" s="15"/>
      <c r="G28" s="7">
        <f>Заявки!A332</f>
        <v>0</v>
      </c>
      <c r="H28" s="277">
        <f>Заявки!B332</f>
        <v>0</v>
      </c>
      <c r="I28" s="8"/>
      <c r="J28" s="14"/>
      <c r="K28" s="8"/>
      <c r="L28" s="15"/>
    </row>
    <row r="29" spans="1:12" ht="15" customHeight="1">
      <c r="A29" s="7">
        <f>Заявки!A202</f>
        <v>0</v>
      </c>
      <c r="B29" s="277">
        <f>Заявки!B202</f>
        <v>0</v>
      </c>
      <c r="C29" s="8"/>
      <c r="D29" s="14"/>
      <c r="E29" s="8"/>
      <c r="F29" s="15"/>
      <c r="G29" s="7">
        <f>Заявки!A333</f>
        <v>0</v>
      </c>
      <c r="H29" s="277">
        <f>Заявки!B333</f>
        <v>0</v>
      </c>
      <c r="I29" s="8"/>
      <c r="J29" s="14"/>
      <c r="K29" s="8"/>
      <c r="L29" s="15"/>
    </row>
    <row r="30" spans="1:12" ht="15" customHeight="1">
      <c r="A30" s="7">
        <f>Заявки!A203</f>
        <v>0</v>
      </c>
      <c r="B30" s="277">
        <f>Заявки!B203</f>
        <v>0</v>
      </c>
      <c r="C30" s="8"/>
      <c r="D30" s="14"/>
      <c r="E30" s="8"/>
      <c r="F30" s="15"/>
      <c r="G30" s="7">
        <f>Заявки!A334</f>
        <v>0</v>
      </c>
      <c r="H30" s="277">
        <f>Заявки!B334</f>
        <v>0</v>
      </c>
      <c r="I30" s="8"/>
      <c r="J30" s="14"/>
      <c r="K30" s="8"/>
      <c r="L30" s="15"/>
    </row>
    <row r="31" spans="1:12" ht="15" customHeight="1">
      <c r="A31" s="7">
        <f>Заявки!A204</f>
        <v>0</v>
      </c>
      <c r="B31" s="277">
        <f>Заявки!B204</f>
        <v>0</v>
      </c>
      <c r="C31" s="8"/>
      <c r="D31" s="14"/>
      <c r="E31" s="8"/>
      <c r="F31" s="15"/>
      <c r="G31" s="7">
        <f>Заявки!A335</f>
        <v>0</v>
      </c>
      <c r="H31" s="277">
        <f>Заявки!B335</f>
        <v>0</v>
      </c>
      <c r="I31" s="8"/>
      <c r="J31" s="14"/>
      <c r="K31" s="8"/>
      <c r="L31" s="15"/>
    </row>
    <row r="32" spans="1:12" ht="15" customHeight="1">
      <c r="A32" s="7">
        <f>Заявки!A205</f>
        <v>0</v>
      </c>
      <c r="B32" s="277">
        <f>Заявки!B205</f>
        <v>0</v>
      </c>
      <c r="C32" s="8"/>
      <c r="D32" s="14"/>
      <c r="E32" s="8"/>
      <c r="F32" s="15"/>
      <c r="G32" s="7">
        <f>Заявки!A336</f>
        <v>0</v>
      </c>
      <c r="H32" s="277">
        <f>Заявки!B336</f>
        <v>0</v>
      </c>
      <c r="I32" s="8"/>
      <c r="J32" s="14"/>
      <c r="K32" s="8"/>
      <c r="L32" s="15"/>
    </row>
    <row r="33" spans="1:12" ht="15" customHeight="1">
      <c r="A33" s="7">
        <f>Заявки!A206</f>
        <v>0</v>
      </c>
      <c r="B33" s="277">
        <f>Заявки!B206</f>
        <v>0</v>
      </c>
      <c r="C33" s="8"/>
      <c r="D33" s="14"/>
      <c r="E33" s="8"/>
      <c r="F33" s="15"/>
      <c r="G33" s="7">
        <f>Заявки!A337</f>
        <v>0</v>
      </c>
      <c r="H33" s="277">
        <f>Заявки!B337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6</v>
      </c>
      <c r="D45" s="303">
        <f>I45-C45</f>
        <v>6</v>
      </c>
      <c r="E45" s="303"/>
      <c r="F45" s="303"/>
      <c r="G45" s="303"/>
      <c r="H45" s="27"/>
      <c r="I45" s="304">
        <f>SUM(D14:D38)</f>
        <v>12</v>
      </c>
      <c r="J45" s="304"/>
      <c r="K45" s="304"/>
      <c r="L45" s="304"/>
    </row>
    <row r="46" spans="1:12" ht="15.75">
      <c r="A46" s="305" t="s">
        <v>27</v>
      </c>
      <c r="B46" s="305"/>
      <c r="C46" s="28">
        <v>1</v>
      </c>
      <c r="D46" s="303">
        <f>I46-C46</f>
        <v>4</v>
      </c>
      <c r="E46" s="303"/>
      <c r="F46" s="306"/>
      <c r="G46" s="306"/>
      <c r="H46" s="28"/>
      <c r="I46" s="304">
        <f>SUM(J14:J38)</f>
        <v>5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3">
      <selection activeCell="N20" activeCellId="1" sqref="C3:C51 N20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447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Заявки!A339</f>
        <v>Юноши 1999</v>
      </c>
      <c r="D11" s="335"/>
      <c r="E11" s="335"/>
      <c r="F11" s="335"/>
      <c r="G11" s="317" t="s">
        <v>358</v>
      </c>
      <c r="H11" s="317"/>
      <c r="I11" s="336" t="str">
        <f>Заявки!A107</f>
        <v>Авангард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Заявки!A340</f>
        <v>0</v>
      </c>
      <c r="B14" s="277">
        <f>Заявки!B340</f>
        <v>0</v>
      </c>
      <c r="C14" s="9"/>
      <c r="D14" s="10"/>
      <c r="E14" s="9"/>
      <c r="F14" s="11"/>
      <c r="G14" s="7">
        <f>Заявки!A108</f>
        <v>0</v>
      </c>
      <c r="H14" s="277">
        <f>Заявки!B108</f>
        <v>0</v>
      </c>
      <c r="I14" s="9"/>
      <c r="J14" s="10"/>
      <c r="K14" s="9"/>
      <c r="L14" s="11"/>
    </row>
    <row r="15" spans="1:12" ht="15" customHeight="1">
      <c r="A15" s="7">
        <f>Заявки!A341</f>
        <v>0</v>
      </c>
      <c r="B15" s="277">
        <f>Заявки!B341</f>
        <v>0</v>
      </c>
      <c r="C15" s="8"/>
      <c r="D15" s="14"/>
      <c r="E15" s="8"/>
      <c r="F15" s="15"/>
      <c r="G15" s="7">
        <f>Заявки!A109</f>
        <v>0</v>
      </c>
      <c r="H15" s="277">
        <f>Заявки!B109</f>
        <v>0</v>
      </c>
      <c r="I15" s="8"/>
      <c r="J15" s="14">
        <v>1</v>
      </c>
      <c r="K15" s="8"/>
      <c r="L15" s="15"/>
    </row>
    <row r="16" spans="1:12" ht="15" customHeight="1">
      <c r="A16" s="7">
        <f>Заявки!A342</f>
        <v>0</v>
      </c>
      <c r="B16" s="277">
        <f>Заявки!B342</f>
        <v>0</v>
      </c>
      <c r="C16" s="8"/>
      <c r="D16" s="14"/>
      <c r="E16" s="8"/>
      <c r="F16" s="15"/>
      <c r="G16" s="7">
        <f>Заявки!A110</f>
        <v>0</v>
      </c>
      <c r="H16" s="277">
        <f>Заявки!B110</f>
        <v>0</v>
      </c>
      <c r="I16" s="8"/>
      <c r="J16" s="14"/>
      <c r="K16" s="8"/>
      <c r="L16" s="15"/>
    </row>
    <row r="17" spans="1:12" ht="15" customHeight="1">
      <c r="A17" s="7">
        <f>Заявки!A343</f>
        <v>0</v>
      </c>
      <c r="B17" s="277">
        <f>Заявки!B343</f>
        <v>0</v>
      </c>
      <c r="C17" s="8"/>
      <c r="D17" s="14"/>
      <c r="E17" s="8"/>
      <c r="F17" s="15"/>
      <c r="G17" s="7">
        <f>Заявки!A111</f>
        <v>0</v>
      </c>
      <c r="H17" s="277">
        <f>Заявки!B111</f>
        <v>0</v>
      </c>
      <c r="I17" s="8"/>
      <c r="J17" s="14"/>
      <c r="K17" s="8"/>
      <c r="L17" s="15"/>
    </row>
    <row r="18" spans="1:12" ht="15" customHeight="1">
      <c r="A18" s="7">
        <f>Заявки!A344</f>
        <v>0</v>
      </c>
      <c r="B18" s="277">
        <f>Заявки!B344</f>
        <v>0</v>
      </c>
      <c r="C18" s="8"/>
      <c r="D18" s="14">
        <v>1</v>
      </c>
      <c r="E18" s="8"/>
      <c r="F18" s="15"/>
      <c r="G18" s="7">
        <f>Заявки!A112</f>
        <v>0</v>
      </c>
      <c r="H18" s="277">
        <f>Заявки!B112</f>
        <v>0</v>
      </c>
      <c r="I18" s="8"/>
      <c r="J18" s="14"/>
      <c r="K18" s="8"/>
      <c r="L18" s="15"/>
    </row>
    <row r="19" spans="1:12" ht="15" customHeight="1">
      <c r="A19" s="7">
        <f>Заявки!A345</f>
        <v>0</v>
      </c>
      <c r="B19" s="277">
        <f>Заявки!B345</f>
        <v>0</v>
      </c>
      <c r="C19" s="8"/>
      <c r="D19" s="14"/>
      <c r="E19" s="8"/>
      <c r="F19" s="15"/>
      <c r="G19" s="7">
        <f>Заявки!A113</f>
        <v>0</v>
      </c>
      <c r="H19" s="277">
        <f>Заявки!B113</f>
        <v>0</v>
      </c>
      <c r="I19" s="8"/>
      <c r="J19" s="14">
        <v>3</v>
      </c>
      <c r="K19" s="8"/>
      <c r="L19" s="15"/>
    </row>
    <row r="20" spans="1:12" ht="15" customHeight="1">
      <c r="A20" s="7">
        <f>Заявки!A346</f>
        <v>0</v>
      </c>
      <c r="B20" s="277">
        <f>Заявки!B346</f>
        <v>0</v>
      </c>
      <c r="C20" s="8"/>
      <c r="D20" s="14"/>
      <c r="E20" s="8"/>
      <c r="F20" s="15"/>
      <c r="G20" s="7">
        <f>Заявки!A114</f>
        <v>0</v>
      </c>
      <c r="H20" s="277">
        <f>Заявки!B114</f>
        <v>0</v>
      </c>
      <c r="I20" s="8"/>
      <c r="J20" s="14">
        <v>2</v>
      </c>
      <c r="K20" s="8"/>
      <c r="L20" s="15"/>
    </row>
    <row r="21" spans="1:12" ht="15" customHeight="1">
      <c r="A21" s="7">
        <f>Заявки!A347</f>
        <v>0</v>
      </c>
      <c r="B21" s="277">
        <f>Заявки!B347</f>
        <v>0</v>
      </c>
      <c r="C21" s="8"/>
      <c r="D21" s="14"/>
      <c r="E21" s="8"/>
      <c r="F21" s="15"/>
      <c r="G21" s="7">
        <f>Заявки!A115</f>
        <v>0</v>
      </c>
      <c r="H21" s="277">
        <f>Заявки!B115</f>
        <v>0</v>
      </c>
      <c r="I21" s="8"/>
      <c r="J21" s="14"/>
      <c r="K21" s="8"/>
      <c r="L21" s="15"/>
    </row>
    <row r="22" spans="1:12" ht="15" customHeight="1">
      <c r="A22" s="7">
        <f>Заявки!A348</f>
        <v>0</v>
      </c>
      <c r="B22" s="277">
        <f>Заявки!B348</f>
        <v>0</v>
      </c>
      <c r="C22" s="8"/>
      <c r="D22" s="14">
        <v>1</v>
      </c>
      <c r="E22" s="8"/>
      <c r="F22" s="15"/>
      <c r="G22" s="7">
        <f>Заявки!A116</f>
        <v>0</v>
      </c>
      <c r="H22" s="277">
        <f>Заявки!B116</f>
        <v>0</v>
      </c>
      <c r="I22" s="8"/>
      <c r="J22" s="14"/>
      <c r="K22" s="8"/>
      <c r="L22" s="15"/>
    </row>
    <row r="23" spans="1:12" ht="15" customHeight="1">
      <c r="A23" s="7">
        <f>Заявки!A349</f>
        <v>0</v>
      </c>
      <c r="B23" s="277">
        <f>Заявки!B349</f>
        <v>0</v>
      </c>
      <c r="C23" s="8"/>
      <c r="D23" s="14"/>
      <c r="E23" s="8"/>
      <c r="F23" s="15"/>
      <c r="G23" s="7">
        <f>Заявки!A117</f>
        <v>0</v>
      </c>
      <c r="H23" s="277">
        <f>Заявки!B117</f>
        <v>0</v>
      </c>
      <c r="I23" s="8"/>
      <c r="J23" s="14"/>
      <c r="K23" s="8"/>
      <c r="L23" s="15"/>
    </row>
    <row r="24" spans="1:12" ht="15" customHeight="1">
      <c r="A24" s="7">
        <f>Заявки!A350</f>
        <v>0</v>
      </c>
      <c r="B24" s="277">
        <f>Заявки!B350</f>
        <v>0</v>
      </c>
      <c r="C24" s="8"/>
      <c r="D24" s="14"/>
      <c r="E24" s="8"/>
      <c r="F24" s="15"/>
      <c r="G24" s="7">
        <f>Заявки!A118</f>
        <v>0</v>
      </c>
      <c r="H24" s="277">
        <f>Заявки!B118</f>
        <v>0</v>
      </c>
      <c r="I24" s="8"/>
      <c r="J24" s="14"/>
      <c r="K24" s="8"/>
      <c r="L24" s="15"/>
    </row>
    <row r="25" spans="1:12" ht="15" customHeight="1">
      <c r="A25" s="7">
        <f>Заявки!A351</f>
        <v>0</v>
      </c>
      <c r="B25" s="277">
        <f>Заявки!B351</f>
        <v>0</v>
      </c>
      <c r="C25" s="8"/>
      <c r="D25" s="14">
        <v>1</v>
      </c>
      <c r="E25" s="8"/>
      <c r="F25" s="15"/>
      <c r="G25" s="7">
        <f>Заявки!A119</f>
        <v>0</v>
      </c>
      <c r="H25" s="277">
        <f>Заявки!B119</f>
        <v>0</v>
      </c>
      <c r="I25" s="8"/>
      <c r="J25" s="14"/>
      <c r="K25" s="8"/>
      <c r="L25" s="15"/>
    </row>
    <row r="26" spans="1:12" ht="15" customHeight="1">
      <c r="A26" s="7">
        <f>Заявки!A352</f>
        <v>0</v>
      </c>
      <c r="B26" s="277">
        <f>Заявки!B352</f>
        <v>0</v>
      </c>
      <c r="C26" s="8"/>
      <c r="D26" s="14">
        <v>2</v>
      </c>
      <c r="E26" s="8"/>
      <c r="F26" s="15"/>
      <c r="G26" s="7">
        <f>Заявки!A120</f>
        <v>0</v>
      </c>
      <c r="H26" s="277">
        <f>Заявки!B120</f>
        <v>0</v>
      </c>
      <c r="I26" s="8"/>
      <c r="J26" s="14"/>
      <c r="K26" s="8"/>
      <c r="L26" s="15"/>
    </row>
    <row r="27" spans="1:12" ht="15" customHeight="1">
      <c r="A27" s="7">
        <f>Заявки!A353</f>
        <v>0</v>
      </c>
      <c r="B27" s="277">
        <f>Заявки!B353</f>
        <v>0</v>
      </c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>
        <f>Заявки!A354</f>
        <v>0</v>
      </c>
      <c r="B28" s="277">
        <f>Заявки!B354</f>
        <v>0</v>
      </c>
      <c r="C28" s="8"/>
      <c r="D28" s="14">
        <v>2</v>
      </c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>
        <f>Заявки!A355</f>
        <v>0</v>
      </c>
      <c r="B29" s="277">
        <f>Заявки!B355</f>
        <v>0</v>
      </c>
      <c r="C29" s="8"/>
      <c r="D29" s="14">
        <v>3</v>
      </c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>
        <f>Заявки!A356</f>
        <v>0</v>
      </c>
      <c r="B30" s="277">
        <f>Заявки!B356</f>
        <v>0</v>
      </c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>
        <f>Заявки!A357</f>
        <v>0</v>
      </c>
      <c r="B31" s="277">
        <f>Заявки!B357</f>
        <v>0</v>
      </c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>
        <f>Заявки!A358</f>
        <v>0</v>
      </c>
      <c r="B32" s="277">
        <f>Заявки!B358</f>
        <v>0</v>
      </c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>
        <f>Заявки!A359</f>
        <v>0</v>
      </c>
      <c r="B33" s="277">
        <f>Заявки!B359</f>
        <v>0</v>
      </c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>
        <f>Заявки!A360</f>
        <v>0</v>
      </c>
      <c r="B34" s="277">
        <f>Заявки!B360</f>
        <v>0</v>
      </c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10</v>
      </c>
      <c r="E45" s="303"/>
      <c r="F45" s="303"/>
      <c r="G45" s="303"/>
      <c r="H45" s="27"/>
      <c r="I45" s="304">
        <f>SUM(D14:D38)</f>
        <v>10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6</v>
      </c>
      <c r="E46" s="303"/>
      <c r="F46" s="306"/>
      <c r="G46" s="306"/>
      <c r="H46" s="28"/>
      <c r="I46" s="304">
        <f>SUM(J14:J38)</f>
        <v>6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48"/>
  <sheetViews>
    <sheetView zoomScale="115" zoomScaleNormal="115" zoomScalePageLayoutView="0" workbookViewId="0" topLeftCell="A34">
      <selection activeCell="D45" activeCellId="1" sqref="C3:C51 D4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448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/>
      <c r="B14" s="277"/>
      <c r="C14" s="9"/>
      <c r="D14" s="10"/>
      <c r="E14" s="9"/>
      <c r="F14" s="11"/>
      <c r="G14" s="7"/>
      <c r="H14" s="277"/>
      <c r="I14" s="9"/>
      <c r="J14" s="10"/>
      <c r="K14" s="9"/>
      <c r="L14" s="11"/>
    </row>
    <row r="15" spans="1:12" ht="15" customHeight="1">
      <c r="A15" s="7"/>
      <c r="B15" s="277"/>
      <c r="C15" s="8"/>
      <c r="D15" s="14"/>
      <c r="E15" s="8"/>
      <c r="F15" s="15"/>
      <c r="G15" s="7"/>
      <c r="H15" s="277"/>
      <c r="I15" s="8"/>
      <c r="J15" s="14"/>
      <c r="K15" s="8"/>
      <c r="L15" s="15"/>
    </row>
    <row r="16" spans="1:12" ht="15" customHeight="1">
      <c r="A16" s="7"/>
      <c r="B16" s="277"/>
      <c r="C16" s="8"/>
      <c r="D16" s="14"/>
      <c r="E16" s="8"/>
      <c r="F16" s="15"/>
      <c r="G16" s="7"/>
      <c r="H16" s="277"/>
      <c r="I16" s="8"/>
      <c r="J16" s="14"/>
      <c r="K16" s="8"/>
      <c r="L16" s="15"/>
    </row>
    <row r="17" spans="1:12" ht="15" customHeight="1">
      <c r="A17" s="7"/>
      <c r="B17" s="277"/>
      <c r="C17" s="8"/>
      <c r="D17" s="14"/>
      <c r="E17" s="8"/>
      <c r="F17" s="15"/>
      <c r="G17" s="7"/>
      <c r="H17" s="277"/>
      <c r="I17" s="8"/>
      <c r="J17" s="14"/>
      <c r="K17" s="8"/>
      <c r="L17" s="15"/>
    </row>
    <row r="18" spans="1:12" ht="15" customHeight="1">
      <c r="A18" s="7"/>
      <c r="B18" s="277"/>
      <c r="C18" s="8"/>
      <c r="D18" s="14"/>
      <c r="E18" s="8"/>
      <c r="F18" s="15"/>
      <c r="G18" s="7"/>
      <c r="H18" s="277"/>
      <c r="I18" s="8"/>
      <c r="J18" s="14"/>
      <c r="K18" s="8"/>
      <c r="L18" s="15"/>
    </row>
    <row r="19" spans="1:12" ht="15" customHeight="1">
      <c r="A19" s="7"/>
      <c r="B19" s="277"/>
      <c r="C19" s="8"/>
      <c r="D19" s="14"/>
      <c r="E19" s="8"/>
      <c r="F19" s="15"/>
      <c r="G19" s="7"/>
      <c r="H19" s="277"/>
      <c r="I19" s="8"/>
      <c r="J19" s="14"/>
      <c r="K19" s="8"/>
      <c r="L19" s="15"/>
    </row>
    <row r="20" spans="1:12" ht="15" customHeight="1">
      <c r="A20" s="7"/>
      <c r="B20" s="277"/>
      <c r="C20" s="8"/>
      <c r="D20" s="14"/>
      <c r="E20" s="8"/>
      <c r="F20" s="15"/>
      <c r="G20" s="7"/>
      <c r="H20" s="277"/>
      <c r="I20" s="8"/>
      <c r="J20" s="14"/>
      <c r="K20" s="8"/>
      <c r="L20" s="15"/>
    </row>
    <row r="21" spans="1:12" ht="15" customHeight="1">
      <c r="A21" s="7"/>
      <c r="B21" s="277"/>
      <c r="C21" s="8"/>
      <c r="D21" s="14"/>
      <c r="E21" s="8"/>
      <c r="F21" s="15"/>
      <c r="G21" s="7"/>
      <c r="H21" s="277"/>
      <c r="I21" s="8"/>
      <c r="J21" s="14"/>
      <c r="K21" s="8"/>
      <c r="L21" s="15"/>
    </row>
    <row r="22" spans="1:12" ht="15" customHeight="1">
      <c r="A22" s="7"/>
      <c r="B22" s="277"/>
      <c r="C22" s="8"/>
      <c r="D22" s="14"/>
      <c r="E22" s="8"/>
      <c r="F22" s="15"/>
      <c r="G22" s="7"/>
      <c r="H22" s="277"/>
      <c r="I22" s="8"/>
      <c r="J22" s="14"/>
      <c r="K22" s="8"/>
      <c r="L22" s="15"/>
    </row>
    <row r="23" spans="1:12" ht="15" customHeight="1">
      <c r="A23" s="7"/>
      <c r="B23" s="277"/>
      <c r="C23" s="8"/>
      <c r="D23" s="14"/>
      <c r="E23" s="8"/>
      <c r="F23" s="15"/>
      <c r="G23" s="7"/>
      <c r="H23" s="277"/>
      <c r="I23" s="8"/>
      <c r="J23" s="14"/>
      <c r="K23" s="8"/>
      <c r="L23" s="15"/>
    </row>
    <row r="24" spans="1:12" ht="15" customHeight="1">
      <c r="A24" s="7"/>
      <c r="B24" s="277"/>
      <c r="C24" s="8"/>
      <c r="D24" s="14"/>
      <c r="E24" s="8"/>
      <c r="F24" s="15"/>
      <c r="G24" s="7"/>
      <c r="H24" s="277"/>
      <c r="I24" s="8"/>
      <c r="J24" s="14"/>
      <c r="K24" s="8"/>
      <c r="L24" s="15"/>
    </row>
    <row r="25" spans="1:12" ht="15" customHeight="1">
      <c r="A25" s="7"/>
      <c r="B25" s="277"/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0</v>
      </c>
      <c r="E45" s="303"/>
      <c r="F45" s="303"/>
      <c r="G45" s="303"/>
      <c r="H45" s="27"/>
      <c r="I45" s="304">
        <f>SUM(D14:D38)</f>
        <v>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0</v>
      </c>
      <c r="E46" s="303"/>
      <c r="F46" s="306"/>
      <c r="G46" s="306"/>
      <c r="H46" s="28"/>
      <c r="I46" s="304">
        <f>SUM(J14:J38)</f>
        <v>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48"/>
  <sheetViews>
    <sheetView zoomScale="115" zoomScaleNormal="115" zoomScalePageLayoutView="0" workbookViewId="0" topLeftCell="A31">
      <selection activeCell="D45" activeCellId="1" sqref="C3:C51 D4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449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/>
      <c r="B14" s="277"/>
      <c r="C14" s="9"/>
      <c r="D14" s="10"/>
      <c r="E14" s="9"/>
      <c r="F14" s="11"/>
      <c r="G14" s="7"/>
      <c r="H14" s="277"/>
      <c r="I14" s="9"/>
      <c r="J14" s="10"/>
      <c r="K14" s="9"/>
      <c r="L14" s="11"/>
    </row>
    <row r="15" spans="1:12" ht="15" customHeight="1">
      <c r="A15" s="7"/>
      <c r="B15" s="277"/>
      <c r="C15" s="8"/>
      <c r="D15" s="14"/>
      <c r="E15" s="8"/>
      <c r="F15" s="15"/>
      <c r="G15" s="7"/>
      <c r="H15" s="277"/>
      <c r="I15" s="8"/>
      <c r="J15" s="14"/>
      <c r="K15" s="8"/>
      <c r="L15" s="15"/>
    </row>
    <row r="16" spans="1:12" ht="15" customHeight="1">
      <c r="A16" s="7"/>
      <c r="B16" s="277"/>
      <c r="C16" s="8"/>
      <c r="D16" s="14"/>
      <c r="E16" s="8"/>
      <c r="F16" s="15"/>
      <c r="G16" s="7"/>
      <c r="H16" s="277"/>
      <c r="I16" s="8"/>
      <c r="J16" s="14"/>
      <c r="K16" s="8"/>
      <c r="L16" s="15"/>
    </row>
    <row r="17" spans="1:12" ht="15" customHeight="1">
      <c r="A17" s="7"/>
      <c r="B17" s="277"/>
      <c r="C17" s="8"/>
      <c r="D17" s="14"/>
      <c r="E17" s="8"/>
      <c r="F17" s="15"/>
      <c r="G17" s="7"/>
      <c r="H17" s="277"/>
      <c r="I17" s="8"/>
      <c r="J17" s="14"/>
      <c r="K17" s="8"/>
      <c r="L17" s="15"/>
    </row>
    <row r="18" spans="1:12" ht="15" customHeight="1">
      <c r="A18" s="7"/>
      <c r="B18" s="277"/>
      <c r="C18" s="8"/>
      <c r="D18" s="14"/>
      <c r="E18" s="8"/>
      <c r="F18" s="15"/>
      <c r="G18" s="7"/>
      <c r="H18" s="277"/>
      <c r="I18" s="8"/>
      <c r="J18" s="14"/>
      <c r="K18" s="8"/>
      <c r="L18" s="15"/>
    </row>
    <row r="19" spans="1:12" ht="15" customHeight="1">
      <c r="A19" s="7"/>
      <c r="B19" s="277"/>
      <c r="C19" s="8"/>
      <c r="D19" s="14"/>
      <c r="E19" s="8"/>
      <c r="F19" s="15"/>
      <c r="G19" s="7"/>
      <c r="H19" s="277"/>
      <c r="I19" s="8"/>
      <c r="J19" s="14"/>
      <c r="K19" s="8"/>
      <c r="L19" s="15"/>
    </row>
    <row r="20" spans="1:12" ht="15" customHeight="1">
      <c r="A20" s="7"/>
      <c r="B20" s="277"/>
      <c r="C20" s="8"/>
      <c r="D20" s="14"/>
      <c r="E20" s="8"/>
      <c r="F20" s="15"/>
      <c r="G20" s="7"/>
      <c r="H20" s="277"/>
      <c r="I20" s="8"/>
      <c r="J20" s="14"/>
      <c r="K20" s="8"/>
      <c r="L20" s="15"/>
    </row>
    <row r="21" spans="1:12" ht="15" customHeight="1">
      <c r="A21" s="7"/>
      <c r="B21" s="277"/>
      <c r="C21" s="8"/>
      <c r="D21" s="14"/>
      <c r="E21" s="8"/>
      <c r="F21" s="15"/>
      <c r="G21" s="7"/>
      <c r="H21" s="277"/>
      <c r="I21" s="8"/>
      <c r="J21" s="14"/>
      <c r="K21" s="8"/>
      <c r="L21" s="15"/>
    </row>
    <row r="22" spans="1:12" ht="15" customHeight="1">
      <c r="A22" s="7"/>
      <c r="B22" s="277"/>
      <c r="C22" s="8"/>
      <c r="D22" s="14"/>
      <c r="E22" s="8"/>
      <c r="F22" s="15"/>
      <c r="G22" s="7"/>
      <c r="H22" s="277"/>
      <c r="I22" s="8"/>
      <c r="J22" s="14"/>
      <c r="K22" s="8"/>
      <c r="L22" s="15"/>
    </row>
    <row r="23" spans="1:12" ht="15" customHeight="1">
      <c r="A23" s="7"/>
      <c r="B23" s="277"/>
      <c r="C23" s="8"/>
      <c r="D23" s="14"/>
      <c r="E23" s="8"/>
      <c r="F23" s="15"/>
      <c r="G23" s="7"/>
      <c r="H23" s="277"/>
      <c r="I23" s="8"/>
      <c r="J23" s="14"/>
      <c r="K23" s="8"/>
      <c r="L23" s="15"/>
    </row>
    <row r="24" spans="1:12" ht="15" customHeight="1">
      <c r="A24" s="7"/>
      <c r="B24" s="277"/>
      <c r="C24" s="8"/>
      <c r="D24" s="14"/>
      <c r="E24" s="8"/>
      <c r="F24" s="15"/>
      <c r="G24" s="7"/>
      <c r="H24" s="277"/>
      <c r="I24" s="8"/>
      <c r="J24" s="14"/>
      <c r="K24" s="8"/>
      <c r="L24" s="15"/>
    </row>
    <row r="25" spans="1:12" ht="15" customHeight="1">
      <c r="A25" s="7"/>
      <c r="B25" s="277"/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0</v>
      </c>
      <c r="E45" s="303"/>
      <c r="F45" s="303"/>
      <c r="G45" s="303"/>
      <c r="H45" s="27"/>
      <c r="I45" s="304">
        <f>SUM(D14:D38)</f>
        <v>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0</v>
      </c>
      <c r="E46" s="303"/>
      <c r="F46" s="306"/>
      <c r="G46" s="306"/>
      <c r="H46" s="28"/>
      <c r="I46" s="304">
        <f>SUM(J14:J38)</f>
        <v>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48"/>
  <sheetViews>
    <sheetView zoomScale="115" zoomScaleNormal="115" zoomScalePageLayoutView="0" workbookViewId="0" topLeftCell="A25">
      <selection activeCell="D45" activeCellId="1" sqref="C3:C51 D4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450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/>
      <c r="B14" s="277"/>
      <c r="C14" s="9"/>
      <c r="D14" s="10"/>
      <c r="E14" s="9"/>
      <c r="F14" s="11"/>
      <c r="G14" s="7"/>
      <c r="H14" s="277"/>
      <c r="I14" s="9"/>
      <c r="J14" s="10"/>
      <c r="K14" s="9"/>
      <c r="L14" s="11"/>
    </row>
    <row r="15" spans="1:12" ht="15" customHeight="1">
      <c r="A15" s="7"/>
      <c r="B15" s="277"/>
      <c r="C15" s="8"/>
      <c r="D15" s="14"/>
      <c r="E15" s="8"/>
      <c r="F15" s="15"/>
      <c r="G15" s="7"/>
      <c r="H15" s="277"/>
      <c r="I15" s="8"/>
      <c r="J15" s="14"/>
      <c r="K15" s="8"/>
      <c r="L15" s="15"/>
    </row>
    <row r="16" spans="1:12" ht="15" customHeight="1">
      <c r="A16" s="7"/>
      <c r="B16" s="277"/>
      <c r="C16" s="8"/>
      <c r="D16" s="14"/>
      <c r="E16" s="8"/>
      <c r="F16" s="15"/>
      <c r="G16" s="7"/>
      <c r="H16" s="277"/>
      <c r="I16" s="8"/>
      <c r="J16" s="14"/>
      <c r="K16" s="8"/>
      <c r="L16" s="15"/>
    </row>
    <row r="17" spans="1:12" ht="15" customHeight="1">
      <c r="A17" s="7"/>
      <c r="B17" s="277"/>
      <c r="C17" s="8"/>
      <c r="D17" s="14"/>
      <c r="E17" s="8"/>
      <c r="F17" s="15"/>
      <c r="G17" s="7"/>
      <c r="H17" s="277"/>
      <c r="I17" s="8"/>
      <c r="J17" s="14"/>
      <c r="K17" s="8"/>
      <c r="L17" s="15"/>
    </row>
    <row r="18" spans="1:12" ht="15" customHeight="1">
      <c r="A18" s="7"/>
      <c r="B18" s="277"/>
      <c r="C18" s="8"/>
      <c r="D18" s="14"/>
      <c r="E18" s="8"/>
      <c r="F18" s="15"/>
      <c r="G18" s="7"/>
      <c r="H18" s="277"/>
      <c r="I18" s="8"/>
      <c r="J18" s="14"/>
      <c r="K18" s="8"/>
      <c r="L18" s="15"/>
    </row>
    <row r="19" spans="1:12" ht="15" customHeight="1">
      <c r="A19" s="7"/>
      <c r="B19" s="277"/>
      <c r="C19" s="8"/>
      <c r="D19" s="14"/>
      <c r="E19" s="8"/>
      <c r="F19" s="15"/>
      <c r="G19" s="7"/>
      <c r="H19" s="277"/>
      <c r="I19" s="8"/>
      <c r="J19" s="14"/>
      <c r="K19" s="8"/>
      <c r="L19" s="15"/>
    </row>
    <row r="20" spans="1:12" ht="15" customHeight="1">
      <c r="A20" s="7"/>
      <c r="B20" s="277"/>
      <c r="C20" s="8"/>
      <c r="D20" s="14"/>
      <c r="E20" s="8"/>
      <c r="F20" s="15"/>
      <c r="G20" s="7"/>
      <c r="H20" s="277"/>
      <c r="I20" s="8"/>
      <c r="J20" s="14"/>
      <c r="K20" s="8"/>
      <c r="L20" s="15"/>
    </row>
    <row r="21" spans="1:12" ht="15" customHeight="1">
      <c r="A21" s="7"/>
      <c r="B21" s="277"/>
      <c r="C21" s="8"/>
      <c r="D21" s="14"/>
      <c r="E21" s="8"/>
      <c r="F21" s="15"/>
      <c r="G21" s="7"/>
      <c r="H21" s="277"/>
      <c r="I21" s="8"/>
      <c r="J21" s="14"/>
      <c r="K21" s="8"/>
      <c r="L21" s="15"/>
    </row>
    <row r="22" spans="1:12" ht="15" customHeight="1">
      <c r="A22" s="7"/>
      <c r="B22" s="277"/>
      <c r="C22" s="8"/>
      <c r="D22" s="14"/>
      <c r="E22" s="8"/>
      <c r="F22" s="15"/>
      <c r="G22" s="7"/>
      <c r="H22" s="277"/>
      <c r="I22" s="8"/>
      <c r="J22" s="14"/>
      <c r="K22" s="8"/>
      <c r="L22" s="15"/>
    </row>
    <row r="23" spans="1:12" ht="15" customHeight="1">
      <c r="A23" s="7"/>
      <c r="B23" s="277"/>
      <c r="C23" s="8"/>
      <c r="D23" s="14"/>
      <c r="E23" s="8"/>
      <c r="F23" s="15"/>
      <c r="G23" s="7"/>
      <c r="H23" s="277"/>
      <c r="I23" s="8"/>
      <c r="J23" s="14"/>
      <c r="K23" s="8"/>
      <c r="L23" s="15"/>
    </row>
    <row r="24" spans="1:12" ht="15" customHeight="1">
      <c r="A24" s="7"/>
      <c r="B24" s="277"/>
      <c r="C24" s="8"/>
      <c r="D24" s="14"/>
      <c r="E24" s="8"/>
      <c r="F24" s="15"/>
      <c r="G24" s="7"/>
      <c r="H24" s="277"/>
      <c r="I24" s="8"/>
      <c r="J24" s="14"/>
      <c r="K24" s="8"/>
      <c r="L24" s="15"/>
    </row>
    <row r="25" spans="1:12" ht="15" customHeight="1">
      <c r="A25" s="7"/>
      <c r="B25" s="277"/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0</v>
      </c>
      <c r="E45" s="303"/>
      <c r="F45" s="303"/>
      <c r="G45" s="303"/>
      <c r="H45" s="27"/>
      <c r="I45" s="304">
        <f>SUM(D14:D38)</f>
        <v>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0</v>
      </c>
      <c r="E46" s="303"/>
      <c r="F46" s="306"/>
      <c r="G46" s="306"/>
      <c r="H46" s="28"/>
      <c r="I46" s="304">
        <f>SUM(J14:J38)</f>
        <v>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48"/>
  <sheetViews>
    <sheetView zoomScale="115" zoomScaleNormal="115" zoomScalePageLayoutView="0" workbookViewId="0" topLeftCell="A31">
      <selection activeCell="D45" activeCellId="1" sqref="C3:C51 D4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451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/>
      <c r="B14" s="277"/>
      <c r="C14" s="9"/>
      <c r="D14" s="10"/>
      <c r="E14" s="9"/>
      <c r="F14" s="11"/>
      <c r="G14" s="7"/>
      <c r="H14" s="277"/>
      <c r="I14" s="9"/>
      <c r="J14" s="10"/>
      <c r="K14" s="9"/>
      <c r="L14" s="11"/>
    </row>
    <row r="15" spans="1:12" ht="15" customHeight="1">
      <c r="A15" s="7"/>
      <c r="B15" s="277"/>
      <c r="C15" s="8"/>
      <c r="D15" s="14"/>
      <c r="E15" s="8"/>
      <c r="F15" s="15"/>
      <c r="G15" s="7"/>
      <c r="H15" s="277"/>
      <c r="I15" s="8"/>
      <c r="J15" s="14"/>
      <c r="K15" s="8"/>
      <c r="L15" s="15"/>
    </row>
    <row r="16" spans="1:12" ht="15" customHeight="1">
      <c r="A16" s="7"/>
      <c r="B16" s="277"/>
      <c r="C16" s="8"/>
      <c r="D16" s="14"/>
      <c r="E16" s="8"/>
      <c r="F16" s="15"/>
      <c r="G16" s="7"/>
      <c r="H16" s="277"/>
      <c r="I16" s="8"/>
      <c r="J16" s="14"/>
      <c r="K16" s="8"/>
      <c r="L16" s="15"/>
    </row>
    <row r="17" spans="1:12" ht="15" customHeight="1">
      <c r="A17" s="7"/>
      <c r="B17" s="277"/>
      <c r="C17" s="8"/>
      <c r="D17" s="14"/>
      <c r="E17" s="8"/>
      <c r="F17" s="15"/>
      <c r="G17" s="7"/>
      <c r="H17" s="277"/>
      <c r="I17" s="8"/>
      <c r="J17" s="14"/>
      <c r="K17" s="8"/>
      <c r="L17" s="15"/>
    </row>
    <row r="18" spans="1:12" ht="15" customHeight="1">
      <c r="A18" s="7"/>
      <c r="B18" s="277"/>
      <c r="C18" s="8"/>
      <c r="D18" s="14"/>
      <c r="E18" s="8"/>
      <c r="F18" s="15"/>
      <c r="G18" s="7"/>
      <c r="H18" s="277"/>
      <c r="I18" s="8"/>
      <c r="J18" s="14"/>
      <c r="K18" s="8"/>
      <c r="L18" s="15"/>
    </row>
    <row r="19" spans="1:12" ht="15" customHeight="1">
      <c r="A19" s="7"/>
      <c r="B19" s="277"/>
      <c r="C19" s="8"/>
      <c r="D19" s="14"/>
      <c r="E19" s="8"/>
      <c r="F19" s="15"/>
      <c r="G19" s="7"/>
      <c r="H19" s="277"/>
      <c r="I19" s="8"/>
      <c r="J19" s="14"/>
      <c r="K19" s="8"/>
      <c r="L19" s="15"/>
    </row>
    <row r="20" spans="1:12" ht="15" customHeight="1">
      <c r="A20" s="7"/>
      <c r="B20" s="277"/>
      <c r="C20" s="8"/>
      <c r="D20" s="14"/>
      <c r="E20" s="8"/>
      <c r="F20" s="15"/>
      <c r="G20" s="7"/>
      <c r="H20" s="277"/>
      <c r="I20" s="8"/>
      <c r="J20" s="14"/>
      <c r="K20" s="8"/>
      <c r="L20" s="15"/>
    </row>
    <row r="21" spans="1:12" ht="15" customHeight="1">
      <c r="A21" s="7"/>
      <c r="B21" s="277"/>
      <c r="C21" s="8"/>
      <c r="D21" s="14"/>
      <c r="E21" s="8"/>
      <c r="F21" s="15"/>
      <c r="G21" s="7"/>
      <c r="H21" s="277"/>
      <c r="I21" s="8"/>
      <c r="J21" s="14"/>
      <c r="K21" s="8"/>
      <c r="L21" s="15"/>
    </row>
    <row r="22" spans="1:12" ht="15" customHeight="1">
      <c r="A22" s="7"/>
      <c r="B22" s="277"/>
      <c r="C22" s="8"/>
      <c r="D22" s="14"/>
      <c r="E22" s="8"/>
      <c r="F22" s="15"/>
      <c r="G22" s="7"/>
      <c r="H22" s="277"/>
      <c r="I22" s="8"/>
      <c r="J22" s="14"/>
      <c r="K22" s="8"/>
      <c r="L22" s="15"/>
    </row>
    <row r="23" spans="1:12" ht="15" customHeight="1">
      <c r="A23" s="7"/>
      <c r="B23" s="277"/>
      <c r="C23" s="8"/>
      <c r="D23" s="14"/>
      <c r="E23" s="8"/>
      <c r="F23" s="15"/>
      <c r="G23" s="7"/>
      <c r="H23" s="277"/>
      <c r="I23" s="8"/>
      <c r="J23" s="14"/>
      <c r="K23" s="8"/>
      <c r="L23" s="15"/>
    </row>
    <row r="24" spans="1:12" ht="15" customHeight="1">
      <c r="A24" s="7"/>
      <c r="B24" s="277"/>
      <c r="C24" s="8"/>
      <c r="D24" s="14"/>
      <c r="E24" s="8"/>
      <c r="F24" s="15"/>
      <c r="G24" s="7"/>
      <c r="H24" s="277"/>
      <c r="I24" s="8"/>
      <c r="J24" s="14"/>
      <c r="K24" s="8"/>
      <c r="L24" s="15"/>
    </row>
    <row r="25" spans="1:12" ht="15" customHeight="1">
      <c r="A25" s="7"/>
      <c r="B25" s="277"/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0</v>
      </c>
      <c r="E45" s="303"/>
      <c r="F45" s="303"/>
      <c r="G45" s="303"/>
      <c r="H45" s="27"/>
      <c r="I45" s="304">
        <f>SUM(D14:D38)</f>
        <v>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0</v>
      </c>
      <c r="E46" s="303"/>
      <c r="F46" s="306"/>
      <c r="G46" s="306"/>
      <c r="H46" s="28"/>
      <c r="I46" s="304">
        <f>SUM(J14:J38)</f>
        <v>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1:D205"/>
  <sheetViews>
    <sheetView zoomScale="115" zoomScaleNormal="115" zoomScalePageLayoutView="0" workbookViewId="0" topLeftCell="A178">
      <selection activeCell="G198" activeCellId="1" sqref="C3:C51 G198"/>
    </sheetView>
  </sheetViews>
  <sheetFormatPr defaultColWidth="11.625" defaultRowHeight="12.75"/>
  <cols>
    <col min="1" max="1" width="5.625" style="0" customWidth="1"/>
    <col min="2" max="2" width="41.25390625" style="0" customWidth="1"/>
    <col min="3" max="3" width="19.375" style="0" customWidth="1"/>
  </cols>
  <sheetData>
    <row r="101" spans="1:4" s="43" customFormat="1" ht="12.75">
      <c r="A101"/>
      <c r="B101"/>
      <c r="C101"/>
      <c r="D101"/>
    </row>
    <row r="182" ht="12.75">
      <c r="B182" t="s">
        <v>349</v>
      </c>
    </row>
    <row r="183" spans="1:4" ht="12.75">
      <c r="A183" s="8">
        <v>1</v>
      </c>
      <c r="B183" s="274"/>
      <c r="C183" s="26"/>
      <c r="D183" s="14"/>
    </row>
    <row r="184" spans="1:4" ht="12.75">
      <c r="A184" s="8">
        <v>2</v>
      </c>
      <c r="B184" s="275"/>
      <c r="C184" s="30"/>
      <c r="D184" s="14"/>
    </row>
    <row r="185" spans="1:4" ht="12.75">
      <c r="A185" s="8">
        <v>3</v>
      </c>
      <c r="B185" s="275"/>
      <c r="C185" s="30"/>
      <c r="D185" s="14"/>
    </row>
    <row r="186" spans="1:4" ht="12.75">
      <c r="A186" s="8">
        <v>4</v>
      </c>
      <c r="B186" s="274"/>
      <c r="C186" s="30"/>
      <c r="D186" s="14"/>
    </row>
    <row r="187" spans="1:4" ht="12.75">
      <c r="A187" s="8">
        <v>5</v>
      </c>
      <c r="B187" s="274"/>
      <c r="C187" s="26"/>
      <c r="D187" s="14"/>
    </row>
    <row r="188" spans="1:4" ht="12.75">
      <c r="A188" s="8">
        <v>6</v>
      </c>
      <c r="B188" s="275"/>
      <c r="C188" s="30"/>
      <c r="D188" s="14"/>
    </row>
    <row r="189" spans="1:4" ht="12.75">
      <c r="A189" s="8">
        <v>7</v>
      </c>
      <c r="B189" s="275"/>
      <c r="C189" s="26"/>
      <c r="D189" s="14"/>
    </row>
    <row r="190" spans="1:4" ht="12.75">
      <c r="A190" s="8">
        <v>8</v>
      </c>
      <c r="B190" s="275"/>
      <c r="C190" s="30"/>
      <c r="D190" s="14"/>
    </row>
    <row r="191" spans="1:4" ht="12.75">
      <c r="A191" s="8">
        <v>9</v>
      </c>
      <c r="B191" s="275"/>
      <c r="C191" s="30"/>
      <c r="D191" s="14"/>
    </row>
    <row r="192" spans="1:4" ht="12.75">
      <c r="A192" s="8">
        <v>10</v>
      </c>
      <c r="B192" s="275"/>
      <c r="C192" s="30"/>
      <c r="D192" s="14"/>
    </row>
    <row r="195" ht="12.75">
      <c r="B195" t="s">
        <v>350</v>
      </c>
    </row>
    <row r="196" spans="1:4" ht="12.75">
      <c r="A196" s="8">
        <v>1</v>
      </c>
      <c r="B196" s="16"/>
      <c r="C196" s="30"/>
      <c r="D196" s="14"/>
    </row>
    <row r="197" spans="1:4" ht="12.75">
      <c r="A197" s="8">
        <v>2</v>
      </c>
      <c r="B197" s="8"/>
      <c r="C197" s="30"/>
      <c r="D197" s="14"/>
    </row>
    <row r="198" spans="1:4" ht="12.75">
      <c r="A198" s="8">
        <v>3</v>
      </c>
      <c r="B198" s="8"/>
      <c r="C198" s="30"/>
      <c r="D198" s="14"/>
    </row>
    <row r="199" spans="1:4" ht="12.75">
      <c r="A199" s="8">
        <v>4</v>
      </c>
      <c r="B199" s="8"/>
      <c r="C199" s="30"/>
      <c r="D199" s="14"/>
    </row>
    <row r="200" spans="1:4" ht="12.75">
      <c r="A200" s="8">
        <v>5</v>
      </c>
      <c r="B200" s="8"/>
      <c r="C200" s="30"/>
      <c r="D200" s="14"/>
    </row>
    <row r="201" spans="1:4" ht="12.75">
      <c r="A201" s="8">
        <v>6</v>
      </c>
      <c r="B201" s="8"/>
      <c r="C201" s="30"/>
      <c r="D201" s="14"/>
    </row>
    <row r="202" spans="1:4" ht="12.75">
      <c r="A202" s="8">
        <v>7</v>
      </c>
      <c r="B202" s="8"/>
      <c r="C202" s="26"/>
      <c r="D202" s="14"/>
    </row>
    <row r="203" spans="1:4" ht="12.75">
      <c r="A203" s="8">
        <v>8</v>
      </c>
      <c r="B203" s="8"/>
      <c r="C203" s="30"/>
      <c r="D203" s="14"/>
    </row>
    <row r="204" spans="1:4" ht="12.75">
      <c r="A204" s="8">
        <v>9</v>
      </c>
      <c r="B204" s="8"/>
      <c r="C204" s="30"/>
      <c r="D204" s="14"/>
    </row>
    <row r="205" spans="1:4" ht="12.75">
      <c r="A205" s="8">
        <v>10</v>
      </c>
      <c r="B205" s="8"/>
      <c r="C205" s="26"/>
      <c r="D205" s="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48"/>
  <sheetViews>
    <sheetView zoomScale="115" zoomScaleNormal="115" zoomScalePageLayoutView="0" workbookViewId="0" topLeftCell="A25">
      <selection activeCell="D45" activeCellId="1" sqref="C3:C51 D4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452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/>
      <c r="B14" s="277"/>
      <c r="C14" s="9"/>
      <c r="D14" s="10"/>
      <c r="E14" s="9"/>
      <c r="F14" s="11"/>
      <c r="G14" s="7"/>
      <c r="H14" s="277"/>
      <c r="I14" s="9"/>
      <c r="J14" s="10"/>
      <c r="K14" s="9"/>
      <c r="L14" s="11"/>
    </row>
    <row r="15" spans="1:12" ht="15" customHeight="1">
      <c r="A15" s="7"/>
      <c r="B15" s="277"/>
      <c r="C15" s="8"/>
      <c r="D15" s="14"/>
      <c r="E15" s="8"/>
      <c r="F15" s="15"/>
      <c r="G15" s="7"/>
      <c r="H15" s="277"/>
      <c r="I15" s="8"/>
      <c r="J15" s="14"/>
      <c r="K15" s="8"/>
      <c r="L15" s="15"/>
    </row>
    <row r="16" spans="1:12" ht="15" customHeight="1">
      <c r="A16" s="7"/>
      <c r="B16" s="277"/>
      <c r="C16" s="8"/>
      <c r="D16" s="14"/>
      <c r="E16" s="8"/>
      <c r="F16" s="15"/>
      <c r="G16" s="7"/>
      <c r="H16" s="277"/>
      <c r="I16" s="8"/>
      <c r="J16" s="14"/>
      <c r="K16" s="8"/>
      <c r="L16" s="15"/>
    </row>
    <row r="17" spans="1:12" ht="15" customHeight="1">
      <c r="A17" s="7"/>
      <c r="B17" s="277"/>
      <c r="C17" s="8"/>
      <c r="D17" s="14"/>
      <c r="E17" s="8"/>
      <c r="F17" s="15"/>
      <c r="G17" s="7"/>
      <c r="H17" s="277"/>
      <c r="I17" s="8"/>
      <c r="J17" s="14"/>
      <c r="K17" s="8"/>
      <c r="L17" s="15"/>
    </row>
    <row r="18" spans="1:12" ht="15" customHeight="1">
      <c r="A18" s="7"/>
      <c r="B18" s="277"/>
      <c r="C18" s="8"/>
      <c r="D18" s="14"/>
      <c r="E18" s="8"/>
      <c r="F18" s="15"/>
      <c r="G18" s="7"/>
      <c r="H18" s="277"/>
      <c r="I18" s="8"/>
      <c r="J18" s="14"/>
      <c r="K18" s="8"/>
      <c r="L18" s="15"/>
    </row>
    <row r="19" spans="1:12" ht="15" customHeight="1">
      <c r="A19" s="7"/>
      <c r="B19" s="277"/>
      <c r="C19" s="8"/>
      <c r="D19" s="14"/>
      <c r="E19" s="8"/>
      <c r="F19" s="15"/>
      <c r="G19" s="7"/>
      <c r="H19" s="277"/>
      <c r="I19" s="8"/>
      <c r="J19" s="14"/>
      <c r="K19" s="8"/>
      <c r="L19" s="15"/>
    </row>
    <row r="20" spans="1:12" ht="15" customHeight="1">
      <c r="A20" s="7"/>
      <c r="B20" s="277"/>
      <c r="C20" s="8"/>
      <c r="D20" s="14"/>
      <c r="E20" s="8"/>
      <c r="F20" s="15"/>
      <c r="G20" s="7"/>
      <c r="H20" s="277"/>
      <c r="I20" s="8"/>
      <c r="J20" s="14"/>
      <c r="K20" s="8"/>
      <c r="L20" s="15"/>
    </row>
    <row r="21" spans="1:12" ht="15" customHeight="1">
      <c r="A21" s="7"/>
      <c r="B21" s="277"/>
      <c r="C21" s="8"/>
      <c r="D21" s="14"/>
      <c r="E21" s="8"/>
      <c r="F21" s="15"/>
      <c r="G21" s="7"/>
      <c r="H21" s="277"/>
      <c r="I21" s="8"/>
      <c r="J21" s="14"/>
      <c r="K21" s="8"/>
      <c r="L21" s="15"/>
    </row>
    <row r="22" spans="1:12" ht="15" customHeight="1">
      <c r="A22" s="7"/>
      <c r="B22" s="277"/>
      <c r="C22" s="8"/>
      <c r="D22" s="14"/>
      <c r="E22" s="8"/>
      <c r="F22" s="15"/>
      <c r="G22" s="7"/>
      <c r="H22" s="277"/>
      <c r="I22" s="8"/>
      <c r="J22" s="14"/>
      <c r="K22" s="8"/>
      <c r="L22" s="15"/>
    </row>
    <row r="23" spans="1:12" ht="15" customHeight="1">
      <c r="A23" s="7"/>
      <c r="B23" s="277"/>
      <c r="C23" s="8"/>
      <c r="D23" s="14"/>
      <c r="E23" s="8"/>
      <c r="F23" s="15"/>
      <c r="G23" s="7"/>
      <c r="H23" s="277"/>
      <c r="I23" s="8"/>
      <c r="J23" s="14"/>
      <c r="K23" s="8"/>
      <c r="L23" s="15"/>
    </row>
    <row r="24" spans="1:12" ht="15" customHeight="1">
      <c r="A24" s="7"/>
      <c r="B24" s="277"/>
      <c r="C24" s="8"/>
      <c r="D24" s="14"/>
      <c r="E24" s="8"/>
      <c r="F24" s="15"/>
      <c r="G24" s="7"/>
      <c r="H24" s="277"/>
      <c r="I24" s="8"/>
      <c r="J24" s="14"/>
      <c r="K24" s="8"/>
      <c r="L24" s="15"/>
    </row>
    <row r="25" spans="1:12" ht="15" customHeight="1">
      <c r="A25" s="7"/>
      <c r="B25" s="277"/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0</v>
      </c>
      <c r="E45" s="303"/>
      <c r="F45" s="303"/>
      <c r="G45" s="303"/>
      <c r="H45" s="27"/>
      <c r="I45" s="304">
        <f>SUM(D14:D38)</f>
        <v>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0</v>
      </c>
      <c r="E46" s="303"/>
      <c r="F46" s="306"/>
      <c r="G46" s="306"/>
      <c r="H46" s="28"/>
      <c r="I46" s="304">
        <f>SUM(J14:J38)</f>
        <v>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48"/>
  <sheetViews>
    <sheetView zoomScale="115" zoomScaleNormal="115" zoomScalePageLayoutView="0" workbookViewId="0" topLeftCell="A37">
      <selection activeCell="D45" activeCellId="1" sqref="C3:C51 D4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453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/>
      <c r="B14" s="277"/>
      <c r="C14" s="9"/>
      <c r="D14" s="10"/>
      <c r="E14" s="9"/>
      <c r="F14" s="11"/>
      <c r="G14" s="7"/>
      <c r="H14" s="277"/>
      <c r="I14" s="9"/>
      <c r="J14" s="10"/>
      <c r="K14" s="9"/>
      <c r="L14" s="11"/>
    </row>
    <row r="15" spans="1:12" ht="15" customHeight="1">
      <c r="A15" s="7"/>
      <c r="B15" s="277"/>
      <c r="C15" s="8"/>
      <c r="D15" s="14"/>
      <c r="E15" s="8"/>
      <c r="F15" s="15"/>
      <c r="G15" s="7"/>
      <c r="H15" s="277"/>
      <c r="I15" s="8"/>
      <c r="J15" s="14"/>
      <c r="K15" s="8"/>
      <c r="L15" s="15"/>
    </row>
    <row r="16" spans="1:12" ht="15" customHeight="1">
      <c r="A16" s="7"/>
      <c r="B16" s="277"/>
      <c r="C16" s="8"/>
      <c r="D16" s="14"/>
      <c r="E16" s="8"/>
      <c r="F16" s="15"/>
      <c r="G16" s="7"/>
      <c r="H16" s="277"/>
      <c r="I16" s="8"/>
      <c r="J16" s="14"/>
      <c r="K16" s="8"/>
      <c r="L16" s="15"/>
    </row>
    <row r="17" spans="1:12" ht="15" customHeight="1">
      <c r="A17" s="7"/>
      <c r="B17" s="277"/>
      <c r="C17" s="8"/>
      <c r="D17" s="14"/>
      <c r="E17" s="8"/>
      <c r="F17" s="15"/>
      <c r="G17" s="7"/>
      <c r="H17" s="277"/>
      <c r="I17" s="8"/>
      <c r="J17" s="14"/>
      <c r="K17" s="8"/>
      <c r="L17" s="15"/>
    </row>
    <row r="18" spans="1:12" ht="15" customHeight="1">
      <c r="A18" s="7"/>
      <c r="B18" s="277"/>
      <c r="C18" s="8"/>
      <c r="D18" s="14"/>
      <c r="E18" s="8"/>
      <c r="F18" s="15"/>
      <c r="G18" s="7"/>
      <c r="H18" s="277"/>
      <c r="I18" s="8"/>
      <c r="J18" s="14"/>
      <c r="K18" s="8"/>
      <c r="L18" s="15"/>
    </row>
    <row r="19" spans="1:12" ht="15" customHeight="1">
      <c r="A19" s="7"/>
      <c r="B19" s="277"/>
      <c r="C19" s="8"/>
      <c r="D19" s="14"/>
      <c r="E19" s="8"/>
      <c r="F19" s="15"/>
      <c r="G19" s="7"/>
      <c r="H19" s="277"/>
      <c r="I19" s="8"/>
      <c r="J19" s="14"/>
      <c r="K19" s="8"/>
      <c r="L19" s="15"/>
    </row>
    <row r="20" spans="1:12" ht="15" customHeight="1">
      <c r="A20" s="7"/>
      <c r="B20" s="277"/>
      <c r="C20" s="8"/>
      <c r="D20" s="14"/>
      <c r="E20" s="8"/>
      <c r="F20" s="15"/>
      <c r="G20" s="7"/>
      <c r="H20" s="277"/>
      <c r="I20" s="8"/>
      <c r="J20" s="14"/>
      <c r="K20" s="8"/>
      <c r="L20" s="15"/>
    </row>
    <row r="21" spans="1:12" ht="15" customHeight="1">
      <c r="A21" s="7"/>
      <c r="B21" s="277"/>
      <c r="C21" s="8"/>
      <c r="D21" s="14"/>
      <c r="E21" s="8"/>
      <c r="F21" s="15"/>
      <c r="G21" s="7"/>
      <c r="H21" s="277"/>
      <c r="I21" s="8"/>
      <c r="J21" s="14"/>
      <c r="K21" s="8"/>
      <c r="L21" s="15"/>
    </row>
    <row r="22" spans="1:12" ht="15" customHeight="1">
      <c r="A22" s="7"/>
      <c r="B22" s="277"/>
      <c r="C22" s="8"/>
      <c r="D22" s="14"/>
      <c r="E22" s="8"/>
      <c r="F22" s="15"/>
      <c r="G22" s="7"/>
      <c r="H22" s="277"/>
      <c r="I22" s="8"/>
      <c r="J22" s="14"/>
      <c r="K22" s="8"/>
      <c r="L22" s="15"/>
    </row>
    <row r="23" spans="1:12" ht="15" customHeight="1">
      <c r="A23" s="7"/>
      <c r="B23" s="277"/>
      <c r="C23" s="8"/>
      <c r="D23" s="14"/>
      <c r="E23" s="8"/>
      <c r="F23" s="15"/>
      <c r="G23" s="7"/>
      <c r="H23" s="277"/>
      <c r="I23" s="8"/>
      <c r="J23" s="14"/>
      <c r="K23" s="8"/>
      <c r="L23" s="15"/>
    </row>
    <row r="24" spans="1:12" ht="15" customHeight="1">
      <c r="A24" s="7"/>
      <c r="B24" s="277"/>
      <c r="C24" s="8"/>
      <c r="D24" s="14"/>
      <c r="E24" s="8"/>
      <c r="F24" s="15"/>
      <c r="G24" s="7"/>
      <c r="H24" s="277"/>
      <c r="I24" s="8"/>
      <c r="J24" s="14"/>
      <c r="K24" s="8"/>
      <c r="L24" s="15"/>
    </row>
    <row r="25" spans="1:12" ht="15" customHeight="1">
      <c r="A25" s="7"/>
      <c r="B25" s="277"/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0</v>
      </c>
      <c r="E45" s="303"/>
      <c r="F45" s="303"/>
      <c r="G45" s="303"/>
      <c r="H45" s="27"/>
      <c r="I45" s="304">
        <f>SUM(D14:D38)</f>
        <v>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0</v>
      </c>
      <c r="E46" s="303"/>
      <c r="F46" s="306"/>
      <c r="G46" s="306"/>
      <c r="H46" s="28"/>
      <c r="I46" s="304">
        <f>SUM(J14:J38)</f>
        <v>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48"/>
  <sheetViews>
    <sheetView zoomScale="115" zoomScaleNormal="115" zoomScalePageLayoutView="0" workbookViewId="0" topLeftCell="A25">
      <selection activeCell="D45" activeCellId="1" sqref="C3:C51 D4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454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/>
      <c r="B14" s="277"/>
      <c r="C14" s="9"/>
      <c r="D14" s="10"/>
      <c r="E14" s="9"/>
      <c r="F14" s="11"/>
      <c r="G14" s="7"/>
      <c r="H14" s="277"/>
      <c r="I14" s="9"/>
      <c r="J14" s="10"/>
      <c r="K14" s="9"/>
      <c r="L14" s="11"/>
    </row>
    <row r="15" spans="1:12" ht="15" customHeight="1">
      <c r="A15" s="7"/>
      <c r="B15" s="277"/>
      <c r="C15" s="8"/>
      <c r="D15" s="14"/>
      <c r="E15" s="8"/>
      <c r="F15" s="15"/>
      <c r="G15" s="7"/>
      <c r="H15" s="277"/>
      <c r="I15" s="8"/>
      <c r="J15" s="14"/>
      <c r="K15" s="8"/>
      <c r="L15" s="15"/>
    </row>
    <row r="16" spans="1:12" ht="15" customHeight="1">
      <c r="A16" s="7"/>
      <c r="B16" s="277"/>
      <c r="C16" s="8"/>
      <c r="D16" s="14"/>
      <c r="E16" s="8"/>
      <c r="F16" s="15"/>
      <c r="G16" s="7"/>
      <c r="H16" s="277"/>
      <c r="I16" s="8"/>
      <c r="J16" s="14"/>
      <c r="K16" s="8"/>
      <c r="L16" s="15"/>
    </row>
    <row r="17" spans="1:12" ht="15" customHeight="1">
      <c r="A17" s="7"/>
      <c r="B17" s="277"/>
      <c r="C17" s="8"/>
      <c r="D17" s="14"/>
      <c r="E17" s="8"/>
      <c r="F17" s="15"/>
      <c r="G17" s="7"/>
      <c r="H17" s="277"/>
      <c r="I17" s="8"/>
      <c r="J17" s="14"/>
      <c r="K17" s="8"/>
      <c r="L17" s="15"/>
    </row>
    <row r="18" spans="1:12" ht="15" customHeight="1">
      <c r="A18" s="7"/>
      <c r="B18" s="277"/>
      <c r="C18" s="8"/>
      <c r="D18" s="14"/>
      <c r="E18" s="8"/>
      <c r="F18" s="15"/>
      <c r="G18" s="7"/>
      <c r="H18" s="277"/>
      <c r="I18" s="8"/>
      <c r="J18" s="14"/>
      <c r="K18" s="8"/>
      <c r="L18" s="15"/>
    </row>
    <row r="19" spans="1:12" ht="15" customHeight="1">
      <c r="A19" s="7"/>
      <c r="B19" s="277"/>
      <c r="C19" s="8"/>
      <c r="D19" s="14"/>
      <c r="E19" s="8"/>
      <c r="F19" s="15"/>
      <c r="G19" s="7"/>
      <c r="H19" s="277"/>
      <c r="I19" s="8"/>
      <c r="J19" s="14"/>
      <c r="K19" s="8"/>
      <c r="L19" s="15"/>
    </row>
    <row r="20" spans="1:12" ht="15" customHeight="1">
      <c r="A20" s="7"/>
      <c r="B20" s="277"/>
      <c r="C20" s="8"/>
      <c r="D20" s="14"/>
      <c r="E20" s="8"/>
      <c r="F20" s="15"/>
      <c r="G20" s="7"/>
      <c r="H20" s="277"/>
      <c r="I20" s="8"/>
      <c r="J20" s="14"/>
      <c r="K20" s="8"/>
      <c r="L20" s="15"/>
    </row>
    <row r="21" spans="1:12" ht="15" customHeight="1">
      <c r="A21" s="7"/>
      <c r="B21" s="277"/>
      <c r="C21" s="8"/>
      <c r="D21" s="14"/>
      <c r="E21" s="8"/>
      <c r="F21" s="15"/>
      <c r="G21" s="7"/>
      <c r="H21" s="277"/>
      <c r="I21" s="8"/>
      <c r="J21" s="14"/>
      <c r="K21" s="8"/>
      <c r="L21" s="15"/>
    </row>
    <row r="22" spans="1:12" ht="15" customHeight="1">
      <c r="A22" s="7"/>
      <c r="B22" s="277"/>
      <c r="C22" s="8"/>
      <c r="D22" s="14"/>
      <c r="E22" s="8"/>
      <c r="F22" s="15"/>
      <c r="G22" s="7"/>
      <c r="H22" s="277"/>
      <c r="I22" s="8"/>
      <c r="J22" s="14"/>
      <c r="K22" s="8"/>
      <c r="L22" s="15"/>
    </row>
    <row r="23" spans="1:12" ht="15" customHeight="1">
      <c r="A23" s="7"/>
      <c r="B23" s="277"/>
      <c r="C23" s="8"/>
      <c r="D23" s="14"/>
      <c r="E23" s="8"/>
      <c r="F23" s="15"/>
      <c r="G23" s="7"/>
      <c r="H23" s="277"/>
      <c r="I23" s="8"/>
      <c r="J23" s="14"/>
      <c r="K23" s="8"/>
      <c r="L23" s="15"/>
    </row>
    <row r="24" spans="1:12" ht="15" customHeight="1">
      <c r="A24" s="7"/>
      <c r="B24" s="277"/>
      <c r="C24" s="8"/>
      <c r="D24" s="14"/>
      <c r="E24" s="8"/>
      <c r="F24" s="15"/>
      <c r="G24" s="7"/>
      <c r="H24" s="277"/>
      <c r="I24" s="8"/>
      <c r="J24" s="14"/>
      <c r="K24" s="8"/>
      <c r="L24" s="15"/>
    </row>
    <row r="25" spans="1:12" ht="15" customHeight="1">
      <c r="A25" s="7"/>
      <c r="B25" s="277"/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0</v>
      </c>
      <c r="E45" s="303"/>
      <c r="F45" s="303"/>
      <c r="G45" s="303"/>
      <c r="H45" s="27"/>
      <c r="I45" s="304">
        <f>SUM(D14:D38)</f>
        <v>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0</v>
      </c>
      <c r="E46" s="303"/>
      <c r="F46" s="306"/>
      <c r="G46" s="306"/>
      <c r="H46" s="28"/>
      <c r="I46" s="304">
        <f>SUM(J14:J38)</f>
        <v>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48"/>
  <sheetViews>
    <sheetView zoomScale="115" zoomScaleNormal="115" zoomScalePageLayoutView="0" workbookViewId="0" topLeftCell="A34">
      <selection activeCell="D45" activeCellId="1" sqref="C3:C51 D4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455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/>
      <c r="B14" s="277"/>
      <c r="C14" s="9"/>
      <c r="D14" s="10"/>
      <c r="E14" s="9"/>
      <c r="F14" s="11"/>
      <c r="G14" s="7"/>
      <c r="H14" s="277"/>
      <c r="I14" s="9"/>
      <c r="J14" s="10"/>
      <c r="K14" s="9"/>
      <c r="L14" s="11"/>
    </row>
    <row r="15" spans="1:12" ht="15" customHeight="1">
      <c r="A15" s="7"/>
      <c r="B15" s="277"/>
      <c r="C15" s="8"/>
      <c r="D15" s="14"/>
      <c r="E15" s="8"/>
      <c r="F15" s="15"/>
      <c r="G15" s="7"/>
      <c r="H15" s="277"/>
      <c r="I15" s="8"/>
      <c r="J15" s="14"/>
      <c r="K15" s="8"/>
      <c r="L15" s="15"/>
    </row>
    <row r="16" spans="1:12" ht="15" customHeight="1">
      <c r="A16" s="7"/>
      <c r="B16" s="277"/>
      <c r="C16" s="8"/>
      <c r="D16" s="14"/>
      <c r="E16" s="8"/>
      <c r="F16" s="15"/>
      <c r="G16" s="7"/>
      <c r="H16" s="277"/>
      <c r="I16" s="8"/>
      <c r="J16" s="14"/>
      <c r="K16" s="8"/>
      <c r="L16" s="15"/>
    </row>
    <row r="17" spans="1:12" ht="15" customHeight="1">
      <c r="A17" s="7"/>
      <c r="B17" s="277"/>
      <c r="C17" s="8"/>
      <c r="D17" s="14"/>
      <c r="E17" s="8"/>
      <c r="F17" s="15"/>
      <c r="G17" s="7"/>
      <c r="H17" s="277"/>
      <c r="I17" s="8"/>
      <c r="J17" s="14"/>
      <c r="K17" s="8"/>
      <c r="L17" s="15"/>
    </row>
    <row r="18" spans="1:12" ht="15" customHeight="1">
      <c r="A18" s="7"/>
      <c r="B18" s="277"/>
      <c r="C18" s="8"/>
      <c r="D18" s="14"/>
      <c r="E18" s="8"/>
      <c r="F18" s="15"/>
      <c r="G18" s="7"/>
      <c r="H18" s="277"/>
      <c r="I18" s="8"/>
      <c r="J18" s="14"/>
      <c r="K18" s="8"/>
      <c r="L18" s="15"/>
    </row>
    <row r="19" spans="1:12" ht="15" customHeight="1">
      <c r="A19" s="7"/>
      <c r="B19" s="277"/>
      <c r="C19" s="8"/>
      <c r="D19" s="14"/>
      <c r="E19" s="8"/>
      <c r="F19" s="15"/>
      <c r="G19" s="7"/>
      <c r="H19" s="277"/>
      <c r="I19" s="8"/>
      <c r="J19" s="14"/>
      <c r="K19" s="8"/>
      <c r="L19" s="15"/>
    </row>
    <row r="20" spans="1:12" ht="15" customHeight="1">
      <c r="A20" s="7"/>
      <c r="B20" s="277"/>
      <c r="C20" s="8"/>
      <c r="D20" s="14"/>
      <c r="E20" s="8"/>
      <c r="F20" s="15"/>
      <c r="G20" s="7"/>
      <c r="H20" s="277"/>
      <c r="I20" s="8"/>
      <c r="J20" s="14"/>
      <c r="K20" s="8"/>
      <c r="L20" s="15"/>
    </row>
    <row r="21" spans="1:12" ht="15" customHeight="1">
      <c r="A21" s="7"/>
      <c r="B21" s="277"/>
      <c r="C21" s="8"/>
      <c r="D21" s="14"/>
      <c r="E21" s="8"/>
      <c r="F21" s="15"/>
      <c r="G21" s="7"/>
      <c r="H21" s="277"/>
      <c r="I21" s="8"/>
      <c r="J21" s="14"/>
      <c r="K21" s="8"/>
      <c r="L21" s="15"/>
    </row>
    <row r="22" spans="1:12" ht="15" customHeight="1">
      <c r="A22" s="7"/>
      <c r="B22" s="277"/>
      <c r="C22" s="8"/>
      <c r="D22" s="14"/>
      <c r="E22" s="8"/>
      <c r="F22" s="15"/>
      <c r="G22" s="7"/>
      <c r="H22" s="277"/>
      <c r="I22" s="8"/>
      <c r="J22" s="14"/>
      <c r="K22" s="8"/>
      <c r="L22" s="15"/>
    </row>
    <row r="23" spans="1:12" ht="15" customHeight="1">
      <c r="A23" s="7"/>
      <c r="B23" s="277"/>
      <c r="C23" s="8"/>
      <c r="D23" s="14"/>
      <c r="E23" s="8"/>
      <c r="F23" s="15"/>
      <c r="G23" s="7"/>
      <c r="H23" s="277"/>
      <c r="I23" s="8"/>
      <c r="J23" s="14"/>
      <c r="K23" s="8"/>
      <c r="L23" s="15"/>
    </row>
    <row r="24" spans="1:12" ht="15" customHeight="1">
      <c r="A24" s="7"/>
      <c r="B24" s="277"/>
      <c r="C24" s="8"/>
      <c r="D24" s="14"/>
      <c r="E24" s="8"/>
      <c r="F24" s="15"/>
      <c r="G24" s="7"/>
      <c r="H24" s="277"/>
      <c r="I24" s="8"/>
      <c r="J24" s="14"/>
      <c r="K24" s="8"/>
      <c r="L24" s="15"/>
    </row>
    <row r="25" spans="1:12" ht="15" customHeight="1">
      <c r="A25" s="7"/>
      <c r="B25" s="277"/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0</v>
      </c>
      <c r="E45" s="303"/>
      <c r="F45" s="303"/>
      <c r="G45" s="303"/>
      <c r="H45" s="27"/>
      <c r="I45" s="304">
        <f>SUM(D14:D38)</f>
        <v>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0</v>
      </c>
      <c r="E46" s="303"/>
      <c r="F46" s="306"/>
      <c r="G46" s="306"/>
      <c r="H46" s="28"/>
      <c r="I46" s="304">
        <f>SUM(J14:J38)</f>
        <v>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48"/>
  <sheetViews>
    <sheetView zoomScale="115" zoomScaleNormal="115" zoomScalePageLayoutView="0" workbookViewId="0" topLeftCell="A28">
      <selection activeCell="D45" activeCellId="1" sqref="C3:C51 D4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456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/>
      <c r="B14" s="277"/>
      <c r="C14" s="9"/>
      <c r="D14" s="10"/>
      <c r="E14" s="9"/>
      <c r="F14" s="11"/>
      <c r="G14" s="7"/>
      <c r="H14" s="277"/>
      <c r="I14" s="9"/>
      <c r="J14" s="10"/>
      <c r="K14" s="9"/>
      <c r="L14" s="11"/>
    </row>
    <row r="15" spans="1:12" ht="15" customHeight="1">
      <c r="A15" s="7"/>
      <c r="B15" s="277"/>
      <c r="C15" s="8"/>
      <c r="D15" s="14"/>
      <c r="E15" s="8"/>
      <c r="F15" s="15"/>
      <c r="G15" s="7"/>
      <c r="H15" s="277"/>
      <c r="I15" s="8"/>
      <c r="J15" s="14"/>
      <c r="K15" s="8"/>
      <c r="L15" s="15"/>
    </row>
    <row r="16" spans="1:12" ht="15" customHeight="1">
      <c r="A16" s="7"/>
      <c r="B16" s="277"/>
      <c r="C16" s="8"/>
      <c r="D16" s="14"/>
      <c r="E16" s="8"/>
      <c r="F16" s="15"/>
      <c r="G16" s="7"/>
      <c r="H16" s="277"/>
      <c r="I16" s="8"/>
      <c r="J16" s="14"/>
      <c r="K16" s="8"/>
      <c r="L16" s="15"/>
    </row>
    <row r="17" spans="1:12" ht="15" customHeight="1">
      <c r="A17" s="7"/>
      <c r="B17" s="277"/>
      <c r="C17" s="8"/>
      <c r="D17" s="14"/>
      <c r="E17" s="8"/>
      <c r="F17" s="15"/>
      <c r="G17" s="7"/>
      <c r="H17" s="277"/>
      <c r="I17" s="8"/>
      <c r="J17" s="14"/>
      <c r="K17" s="8"/>
      <c r="L17" s="15"/>
    </row>
    <row r="18" spans="1:12" ht="15" customHeight="1">
      <c r="A18" s="7"/>
      <c r="B18" s="277"/>
      <c r="C18" s="8"/>
      <c r="D18" s="14"/>
      <c r="E18" s="8"/>
      <c r="F18" s="15"/>
      <c r="G18" s="7"/>
      <c r="H18" s="277"/>
      <c r="I18" s="8"/>
      <c r="J18" s="14"/>
      <c r="K18" s="8"/>
      <c r="L18" s="15"/>
    </row>
    <row r="19" spans="1:12" ht="15" customHeight="1">
      <c r="A19" s="7"/>
      <c r="B19" s="277"/>
      <c r="C19" s="8"/>
      <c r="D19" s="14"/>
      <c r="E19" s="8"/>
      <c r="F19" s="15"/>
      <c r="G19" s="7"/>
      <c r="H19" s="277"/>
      <c r="I19" s="8"/>
      <c r="J19" s="14"/>
      <c r="K19" s="8"/>
      <c r="L19" s="15"/>
    </row>
    <row r="20" spans="1:12" ht="15" customHeight="1">
      <c r="A20" s="7"/>
      <c r="B20" s="277"/>
      <c r="C20" s="8"/>
      <c r="D20" s="14"/>
      <c r="E20" s="8"/>
      <c r="F20" s="15"/>
      <c r="G20" s="7"/>
      <c r="H20" s="277"/>
      <c r="I20" s="8"/>
      <c r="J20" s="14"/>
      <c r="K20" s="8"/>
      <c r="L20" s="15"/>
    </row>
    <row r="21" spans="1:12" ht="15" customHeight="1">
      <c r="A21" s="7"/>
      <c r="B21" s="277"/>
      <c r="C21" s="8"/>
      <c r="D21" s="14"/>
      <c r="E21" s="8"/>
      <c r="F21" s="15"/>
      <c r="G21" s="7"/>
      <c r="H21" s="277"/>
      <c r="I21" s="8"/>
      <c r="J21" s="14"/>
      <c r="K21" s="8"/>
      <c r="L21" s="15"/>
    </row>
    <row r="22" spans="1:12" ht="15" customHeight="1">
      <c r="A22" s="7"/>
      <c r="B22" s="277"/>
      <c r="C22" s="8"/>
      <c r="D22" s="14"/>
      <c r="E22" s="8"/>
      <c r="F22" s="15"/>
      <c r="G22" s="7"/>
      <c r="H22" s="277"/>
      <c r="I22" s="8"/>
      <c r="J22" s="14"/>
      <c r="K22" s="8"/>
      <c r="L22" s="15"/>
    </row>
    <row r="23" spans="1:12" ht="15" customHeight="1">
      <c r="A23" s="7"/>
      <c r="B23" s="277"/>
      <c r="C23" s="8"/>
      <c r="D23" s="14"/>
      <c r="E23" s="8"/>
      <c r="F23" s="15"/>
      <c r="G23" s="7"/>
      <c r="H23" s="277"/>
      <c r="I23" s="8"/>
      <c r="J23" s="14"/>
      <c r="K23" s="8"/>
      <c r="L23" s="15"/>
    </row>
    <row r="24" spans="1:12" ht="15" customHeight="1">
      <c r="A24" s="7"/>
      <c r="B24" s="277"/>
      <c r="C24" s="8"/>
      <c r="D24" s="14"/>
      <c r="E24" s="8"/>
      <c r="F24" s="15"/>
      <c r="G24" s="7"/>
      <c r="H24" s="277"/>
      <c r="I24" s="8"/>
      <c r="J24" s="14"/>
      <c r="K24" s="8"/>
      <c r="L24" s="15"/>
    </row>
    <row r="25" spans="1:12" ht="15" customHeight="1">
      <c r="A25" s="7"/>
      <c r="B25" s="277"/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0</v>
      </c>
      <c r="E45" s="303"/>
      <c r="F45" s="303"/>
      <c r="G45" s="303"/>
      <c r="H45" s="27"/>
      <c r="I45" s="304">
        <f>SUM(D14:D38)</f>
        <v>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0</v>
      </c>
      <c r="E46" s="303"/>
      <c r="F46" s="306"/>
      <c r="G46" s="306"/>
      <c r="H46" s="28"/>
      <c r="I46" s="304">
        <f>SUM(J14:J38)</f>
        <v>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48"/>
  <sheetViews>
    <sheetView zoomScale="115" zoomScaleNormal="115" zoomScalePageLayoutView="0" workbookViewId="0" topLeftCell="A37">
      <selection activeCell="D45" activeCellId="1" sqref="C3:C51 D4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457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/>
      <c r="B14" s="277"/>
      <c r="C14" s="9"/>
      <c r="D14" s="10"/>
      <c r="E14" s="9"/>
      <c r="F14" s="11"/>
      <c r="G14" s="7"/>
      <c r="H14" s="277"/>
      <c r="I14" s="9"/>
      <c r="J14" s="10"/>
      <c r="K14" s="9"/>
      <c r="L14" s="11"/>
    </row>
    <row r="15" spans="1:12" ht="15" customHeight="1">
      <c r="A15" s="7"/>
      <c r="B15" s="277"/>
      <c r="C15" s="8"/>
      <c r="D15" s="14"/>
      <c r="E15" s="8"/>
      <c r="F15" s="15"/>
      <c r="G15" s="7"/>
      <c r="H15" s="277"/>
      <c r="I15" s="8"/>
      <c r="J15" s="14"/>
      <c r="K15" s="8"/>
      <c r="L15" s="15"/>
    </row>
    <row r="16" spans="1:12" ht="15" customHeight="1">
      <c r="A16" s="7"/>
      <c r="B16" s="277"/>
      <c r="C16" s="8"/>
      <c r="D16" s="14"/>
      <c r="E16" s="8"/>
      <c r="F16" s="15"/>
      <c r="G16" s="7"/>
      <c r="H16" s="277"/>
      <c r="I16" s="8"/>
      <c r="J16" s="14"/>
      <c r="K16" s="8"/>
      <c r="L16" s="15"/>
    </row>
    <row r="17" spans="1:12" ht="15" customHeight="1">
      <c r="A17" s="7"/>
      <c r="B17" s="277"/>
      <c r="C17" s="8"/>
      <c r="D17" s="14"/>
      <c r="E17" s="8"/>
      <c r="F17" s="15"/>
      <c r="G17" s="7"/>
      <c r="H17" s="277"/>
      <c r="I17" s="8"/>
      <c r="J17" s="14"/>
      <c r="K17" s="8"/>
      <c r="L17" s="15"/>
    </row>
    <row r="18" spans="1:12" ht="15" customHeight="1">
      <c r="A18" s="7"/>
      <c r="B18" s="277"/>
      <c r="C18" s="8"/>
      <c r="D18" s="14"/>
      <c r="E18" s="8"/>
      <c r="F18" s="15"/>
      <c r="G18" s="7"/>
      <c r="H18" s="277"/>
      <c r="I18" s="8"/>
      <c r="J18" s="14"/>
      <c r="K18" s="8"/>
      <c r="L18" s="15"/>
    </row>
    <row r="19" spans="1:12" ht="15" customHeight="1">
      <c r="A19" s="7"/>
      <c r="B19" s="277"/>
      <c r="C19" s="8"/>
      <c r="D19" s="14"/>
      <c r="E19" s="8"/>
      <c r="F19" s="15"/>
      <c r="G19" s="7"/>
      <c r="H19" s="277"/>
      <c r="I19" s="8"/>
      <c r="J19" s="14"/>
      <c r="K19" s="8"/>
      <c r="L19" s="15"/>
    </row>
    <row r="20" spans="1:12" ht="15" customHeight="1">
      <c r="A20" s="7"/>
      <c r="B20" s="277"/>
      <c r="C20" s="8"/>
      <c r="D20" s="14"/>
      <c r="E20" s="8"/>
      <c r="F20" s="15"/>
      <c r="G20" s="7"/>
      <c r="H20" s="277"/>
      <c r="I20" s="8"/>
      <c r="J20" s="14"/>
      <c r="K20" s="8"/>
      <c r="L20" s="15"/>
    </row>
    <row r="21" spans="1:12" ht="15" customHeight="1">
      <c r="A21" s="7"/>
      <c r="B21" s="277"/>
      <c r="C21" s="8"/>
      <c r="D21" s="14"/>
      <c r="E21" s="8"/>
      <c r="F21" s="15"/>
      <c r="G21" s="7"/>
      <c r="H21" s="277"/>
      <c r="I21" s="8"/>
      <c r="J21" s="14"/>
      <c r="K21" s="8"/>
      <c r="L21" s="15"/>
    </row>
    <row r="22" spans="1:12" ht="15" customHeight="1">
      <c r="A22" s="7"/>
      <c r="B22" s="277"/>
      <c r="C22" s="8"/>
      <c r="D22" s="14"/>
      <c r="E22" s="8"/>
      <c r="F22" s="15"/>
      <c r="G22" s="7"/>
      <c r="H22" s="277"/>
      <c r="I22" s="8"/>
      <c r="J22" s="14"/>
      <c r="K22" s="8"/>
      <c r="L22" s="15"/>
    </row>
    <row r="23" spans="1:12" ht="15" customHeight="1">
      <c r="A23" s="7"/>
      <c r="B23" s="277"/>
      <c r="C23" s="8"/>
      <c r="D23" s="14"/>
      <c r="E23" s="8"/>
      <c r="F23" s="15"/>
      <c r="G23" s="7"/>
      <c r="H23" s="277"/>
      <c r="I23" s="8"/>
      <c r="J23" s="14"/>
      <c r="K23" s="8"/>
      <c r="L23" s="15"/>
    </row>
    <row r="24" spans="1:12" ht="15" customHeight="1">
      <c r="A24" s="7"/>
      <c r="B24" s="277"/>
      <c r="C24" s="8"/>
      <c r="D24" s="14"/>
      <c r="E24" s="8"/>
      <c r="F24" s="15"/>
      <c r="G24" s="7"/>
      <c r="H24" s="277"/>
      <c r="I24" s="8"/>
      <c r="J24" s="14"/>
      <c r="K24" s="8"/>
      <c r="L24" s="15"/>
    </row>
    <row r="25" spans="1:12" ht="15" customHeight="1">
      <c r="A25" s="7"/>
      <c r="B25" s="277"/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0</v>
      </c>
      <c r="E45" s="303"/>
      <c r="F45" s="303"/>
      <c r="G45" s="303"/>
      <c r="H45" s="27"/>
      <c r="I45" s="304">
        <f>SUM(D14:D38)</f>
        <v>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0</v>
      </c>
      <c r="E46" s="303"/>
      <c r="F46" s="306"/>
      <c r="G46" s="306"/>
      <c r="H46" s="28"/>
      <c r="I46" s="304">
        <f>SUM(J14:J38)</f>
        <v>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">
      <selection activeCell="N18" activeCellId="1" sqref="C3:C51 N18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458</v>
      </c>
      <c r="B7" s="322"/>
      <c r="C7" s="323" t="s">
        <v>459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460</v>
      </c>
      <c r="B9" s="314"/>
      <c r="C9" s="314"/>
      <c r="D9" s="314"/>
      <c r="E9" s="314"/>
      <c r="F9" s="314"/>
      <c r="G9" s="315" t="s">
        <v>461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Заявки!A133</f>
        <v>Политехник</v>
      </c>
      <c r="D11" s="335"/>
      <c r="E11" s="335"/>
      <c r="F11" s="335"/>
      <c r="G11" s="317" t="s">
        <v>358</v>
      </c>
      <c r="H11" s="317"/>
      <c r="I11" s="336" t="str">
        <f>Заявки!A2</f>
        <v>ХНПЗ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Заявки!A134</f>
        <v>0</v>
      </c>
      <c r="B14" s="277">
        <f>Заявки!B134</f>
        <v>0</v>
      </c>
      <c r="C14" s="9"/>
      <c r="D14" s="10"/>
      <c r="E14" s="9"/>
      <c r="F14" s="11"/>
      <c r="G14" s="7">
        <f>Заявки!A4</f>
        <v>0</v>
      </c>
      <c r="H14" s="277">
        <f>Заявки!B4</f>
        <v>0</v>
      </c>
      <c r="I14" s="9"/>
      <c r="J14" s="10"/>
      <c r="K14" s="9"/>
      <c r="L14" s="11"/>
    </row>
    <row r="15" spans="1:12" ht="15" customHeight="1">
      <c r="A15" s="7">
        <f>Заявки!A135</f>
        <v>0</v>
      </c>
      <c r="B15" s="277">
        <f>Заявки!B135</f>
        <v>0</v>
      </c>
      <c r="C15" s="8"/>
      <c r="D15" s="14"/>
      <c r="E15" s="8"/>
      <c r="F15" s="15"/>
      <c r="G15" s="7">
        <f>Заявки!A5</f>
        <v>0</v>
      </c>
      <c r="H15" s="277">
        <f>Заявки!B5</f>
        <v>0</v>
      </c>
      <c r="I15" s="8"/>
      <c r="J15" s="14"/>
      <c r="K15" s="8"/>
      <c r="L15" s="15"/>
    </row>
    <row r="16" spans="1:12" ht="15" customHeight="1">
      <c r="A16" s="7">
        <f>Заявки!A136</f>
        <v>0</v>
      </c>
      <c r="B16" s="277">
        <f>Заявки!B136</f>
        <v>0</v>
      </c>
      <c r="C16" s="8"/>
      <c r="D16" s="14">
        <v>5</v>
      </c>
      <c r="E16" s="8"/>
      <c r="F16" s="15"/>
      <c r="G16" s="7">
        <f>Заявки!A6</f>
        <v>0</v>
      </c>
      <c r="H16" s="277">
        <f>Заявки!B6</f>
        <v>0</v>
      </c>
      <c r="I16" s="8"/>
      <c r="J16" s="14"/>
      <c r="K16" s="8"/>
      <c r="L16" s="15"/>
    </row>
    <row r="17" spans="1:12" ht="15" customHeight="1">
      <c r="A17" s="7">
        <f>Заявки!A137</f>
        <v>0</v>
      </c>
      <c r="B17" s="277">
        <f>Заявки!B137</f>
        <v>0</v>
      </c>
      <c r="C17" s="8"/>
      <c r="D17" s="14"/>
      <c r="E17" s="8"/>
      <c r="F17" s="15"/>
      <c r="G17" s="7">
        <f>Заявки!A7</f>
        <v>0</v>
      </c>
      <c r="H17" s="277">
        <f>Заявки!B7</f>
        <v>0</v>
      </c>
      <c r="I17" s="8"/>
      <c r="J17" s="14"/>
      <c r="K17" s="8"/>
      <c r="L17" s="15"/>
    </row>
    <row r="18" spans="1:12" ht="15" customHeight="1">
      <c r="A18" s="7">
        <f>Заявки!A138</f>
        <v>0</v>
      </c>
      <c r="B18" s="277">
        <f>Заявки!B138</f>
        <v>0</v>
      </c>
      <c r="C18" s="8"/>
      <c r="D18" s="14"/>
      <c r="E18" s="8"/>
      <c r="F18" s="15"/>
      <c r="G18" s="7">
        <f>Заявки!A8</f>
        <v>0</v>
      </c>
      <c r="H18" s="277">
        <f>Заявки!B8</f>
        <v>0</v>
      </c>
      <c r="I18" s="8"/>
      <c r="J18" s="14">
        <v>1</v>
      </c>
      <c r="K18" s="8"/>
      <c r="L18" s="15"/>
    </row>
    <row r="19" spans="1:12" ht="15" customHeight="1">
      <c r="A19" s="7">
        <f>Заявки!A139</f>
        <v>0</v>
      </c>
      <c r="B19" s="277">
        <f>Заявки!B139</f>
        <v>0</v>
      </c>
      <c r="C19" s="8"/>
      <c r="D19" s="14"/>
      <c r="E19" s="8"/>
      <c r="F19" s="15"/>
      <c r="G19" s="7">
        <f>Заявки!A9</f>
        <v>0</v>
      </c>
      <c r="H19" s="277">
        <f>Заявки!B9</f>
        <v>0</v>
      </c>
      <c r="I19" s="8"/>
      <c r="J19" s="14"/>
      <c r="K19" s="8"/>
      <c r="L19" s="15"/>
    </row>
    <row r="20" spans="1:12" ht="15" customHeight="1">
      <c r="A20" s="7">
        <f>Заявки!A140</f>
        <v>0</v>
      </c>
      <c r="B20" s="277">
        <f>Заявки!B140</f>
        <v>0</v>
      </c>
      <c r="C20" s="8"/>
      <c r="D20" s="14">
        <v>1</v>
      </c>
      <c r="E20" s="8"/>
      <c r="F20" s="15"/>
      <c r="G20" s="7">
        <f>Заявки!A10</f>
        <v>0</v>
      </c>
      <c r="H20" s="277">
        <f>Заявки!B10</f>
        <v>0</v>
      </c>
      <c r="I20" s="8"/>
      <c r="J20" s="14"/>
      <c r="K20" s="8"/>
      <c r="L20" s="15"/>
    </row>
    <row r="21" spans="1:12" ht="15" customHeight="1">
      <c r="A21" s="7">
        <f>Заявки!A141</f>
        <v>0</v>
      </c>
      <c r="B21" s="277">
        <f>Заявки!B141</f>
        <v>0</v>
      </c>
      <c r="C21" s="8"/>
      <c r="D21" s="14">
        <v>1</v>
      </c>
      <c r="E21" s="8"/>
      <c r="F21" s="15"/>
      <c r="G21" s="7">
        <f>Заявки!A11</f>
        <v>0</v>
      </c>
      <c r="H21" s="277">
        <f>Заявки!B11</f>
        <v>0</v>
      </c>
      <c r="I21" s="8"/>
      <c r="J21" s="14">
        <v>2</v>
      </c>
      <c r="K21" s="8"/>
      <c r="L21" s="15"/>
    </row>
    <row r="22" spans="1:12" ht="15" customHeight="1">
      <c r="A22" s="7">
        <f>Заявки!A142</f>
        <v>0</v>
      </c>
      <c r="B22" s="277">
        <f>Заявки!B142</f>
        <v>0</v>
      </c>
      <c r="C22" s="8"/>
      <c r="D22" s="14">
        <v>1</v>
      </c>
      <c r="E22" s="8"/>
      <c r="F22" s="15"/>
      <c r="G22" s="7">
        <f>Заявки!A12</f>
        <v>0</v>
      </c>
      <c r="H22" s="277">
        <f>Заявки!B12</f>
        <v>0</v>
      </c>
      <c r="I22" s="8"/>
      <c r="J22" s="14"/>
      <c r="K22" s="8"/>
      <c r="L22" s="15"/>
    </row>
    <row r="23" spans="1:12" ht="15" customHeight="1">
      <c r="A23" s="7">
        <f>Заявки!A143</f>
        <v>0</v>
      </c>
      <c r="B23" s="277">
        <f>Заявки!B143</f>
        <v>0</v>
      </c>
      <c r="C23" s="8"/>
      <c r="D23" s="14"/>
      <c r="E23" s="8"/>
      <c r="F23" s="15"/>
      <c r="G23" s="7">
        <f>Заявки!A13</f>
        <v>0</v>
      </c>
      <c r="H23" s="277">
        <f>Заявки!B13</f>
        <v>0</v>
      </c>
      <c r="I23" s="8"/>
      <c r="J23" s="14"/>
      <c r="K23" s="8"/>
      <c r="L23" s="15"/>
    </row>
    <row r="24" spans="1:12" ht="15" customHeight="1">
      <c r="A24" s="7">
        <f>Заявки!A144</f>
        <v>0</v>
      </c>
      <c r="B24" s="277">
        <f>Заявки!B144</f>
        <v>0</v>
      </c>
      <c r="C24" s="8"/>
      <c r="D24" s="14"/>
      <c r="E24" s="8"/>
      <c r="F24" s="15"/>
      <c r="G24" s="7">
        <f>Заявки!A14</f>
        <v>0</v>
      </c>
      <c r="H24" s="277">
        <f>Заявки!B14</f>
        <v>0</v>
      </c>
      <c r="I24" s="8"/>
      <c r="J24" s="14">
        <v>2</v>
      </c>
      <c r="K24" s="8"/>
      <c r="L24" s="15"/>
    </row>
    <row r="25" spans="1:12" ht="15" customHeight="1">
      <c r="A25" s="7">
        <f>Заявки!A145</f>
        <v>0</v>
      </c>
      <c r="B25" s="277">
        <f>Заявки!B145</f>
        <v>0</v>
      </c>
      <c r="C25" s="8"/>
      <c r="D25" s="14"/>
      <c r="E25" s="8"/>
      <c r="F25" s="15"/>
      <c r="G25" s="7">
        <f>Заявки!A15</f>
        <v>0</v>
      </c>
      <c r="H25" s="277">
        <f>Заявки!B15</f>
        <v>0</v>
      </c>
      <c r="I25" s="8"/>
      <c r="J25" s="14"/>
      <c r="K25" s="8"/>
      <c r="L25" s="15"/>
    </row>
    <row r="26" spans="1:12" ht="15" customHeight="1">
      <c r="A26" s="7">
        <f>Заявки!A146</f>
        <v>0</v>
      </c>
      <c r="B26" s="277">
        <f>Заявки!B146</f>
        <v>0</v>
      </c>
      <c r="C26" s="8"/>
      <c r="D26" s="14"/>
      <c r="E26" s="8"/>
      <c r="F26" s="15"/>
      <c r="G26" s="7">
        <f>Заявки!A16</f>
        <v>0</v>
      </c>
      <c r="H26" s="277">
        <f>Заявки!B16</f>
        <v>0</v>
      </c>
      <c r="I26" s="8"/>
      <c r="J26" s="14">
        <v>2</v>
      </c>
      <c r="K26" s="8"/>
      <c r="L26" s="15"/>
    </row>
    <row r="27" spans="1:12" ht="15" customHeight="1">
      <c r="A27" s="7">
        <f>Заявки!A147</f>
        <v>0</v>
      </c>
      <c r="B27" s="277">
        <f>Заявки!B147</f>
        <v>0</v>
      </c>
      <c r="C27" s="8"/>
      <c r="D27" s="14"/>
      <c r="E27" s="8"/>
      <c r="F27" s="15"/>
      <c r="G27" s="7">
        <f>Заявки!A17</f>
        <v>0</v>
      </c>
      <c r="H27" s="277">
        <f>Заявки!B17</f>
        <v>0</v>
      </c>
      <c r="I27" s="8"/>
      <c r="J27" s="14">
        <v>1</v>
      </c>
      <c r="K27" s="8"/>
      <c r="L27" s="15"/>
    </row>
    <row r="28" spans="1:12" ht="15" customHeight="1">
      <c r="A28" s="7">
        <f>Заявки!A148</f>
        <v>0</v>
      </c>
      <c r="B28" s="277">
        <f>Заявки!B148</f>
        <v>0</v>
      </c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4</v>
      </c>
      <c r="D45" s="303">
        <f>I45-C45</f>
        <v>5</v>
      </c>
      <c r="E45" s="303"/>
      <c r="F45" s="303"/>
      <c r="G45" s="303"/>
      <c r="H45" s="27">
        <v>1</v>
      </c>
      <c r="I45" s="304">
        <f>SUM(D14:D38)+H45</f>
        <v>9</v>
      </c>
      <c r="J45" s="304"/>
      <c r="K45" s="304"/>
      <c r="L45" s="304"/>
    </row>
    <row r="46" spans="1:12" ht="15.75">
      <c r="A46" s="305" t="s">
        <v>27</v>
      </c>
      <c r="B46" s="305"/>
      <c r="C46" s="28">
        <v>5</v>
      </c>
      <c r="D46" s="303">
        <f>I46-C46</f>
        <v>6</v>
      </c>
      <c r="E46" s="303"/>
      <c r="F46" s="306"/>
      <c r="G46" s="306"/>
      <c r="H46" s="28">
        <v>3</v>
      </c>
      <c r="I46" s="304">
        <f>SUM(J14:J38)+H46</f>
        <v>11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">
      <selection activeCell="R15" activeCellId="1" sqref="C3:C51 R1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458</v>
      </c>
      <c r="B7" s="322"/>
      <c r="C7" s="323" t="s">
        <v>462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463</v>
      </c>
      <c r="B9" s="314"/>
      <c r="C9" s="314"/>
      <c r="D9" s="314"/>
      <c r="E9" s="314"/>
      <c r="F9" s="314"/>
      <c r="G9" s="315" t="s">
        <v>464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Заявки!A55</f>
        <v>Стройдормонтаж</v>
      </c>
      <c r="D11" s="335"/>
      <c r="E11" s="335"/>
      <c r="F11" s="335"/>
      <c r="G11" s="317" t="s">
        <v>358</v>
      </c>
      <c r="H11" s="317"/>
      <c r="I11" s="336" t="str">
        <f>Заявки!A160</f>
        <v>Железнодорожник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Заявки!A56</f>
        <v>0</v>
      </c>
      <c r="B14" s="277">
        <f>Заявки!B56</f>
        <v>0</v>
      </c>
      <c r="C14" s="9"/>
      <c r="D14" s="10">
        <v>2</v>
      </c>
      <c r="E14" s="9"/>
      <c r="F14" s="11"/>
      <c r="G14" s="7">
        <f>Заявки!A161</f>
        <v>0</v>
      </c>
      <c r="H14" s="277">
        <f>Заявки!B161</f>
        <v>0</v>
      </c>
      <c r="I14" s="9"/>
      <c r="J14" s="10"/>
      <c r="K14" s="9"/>
      <c r="L14" s="11"/>
    </row>
    <row r="15" spans="1:12" ht="15" customHeight="1">
      <c r="A15" s="7">
        <f>Заявки!A57</f>
        <v>0</v>
      </c>
      <c r="B15" s="277">
        <f>Заявки!B57</f>
        <v>0</v>
      </c>
      <c r="C15" s="8"/>
      <c r="D15" s="14"/>
      <c r="E15" s="8"/>
      <c r="F15" s="15"/>
      <c r="G15" s="7">
        <f>Заявки!A162</f>
        <v>0</v>
      </c>
      <c r="H15" s="277">
        <f>Заявки!B162</f>
        <v>0</v>
      </c>
      <c r="I15" s="8"/>
      <c r="J15" s="14">
        <v>1</v>
      </c>
      <c r="K15" s="8"/>
      <c r="L15" s="15"/>
    </row>
    <row r="16" spans="1:12" ht="15" customHeight="1">
      <c r="A16" s="7">
        <f>Заявки!A58</f>
        <v>0</v>
      </c>
      <c r="B16" s="277">
        <f>Заявки!B58</f>
        <v>0</v>
      </c>
      <c r="C16" s="8"/>
      <c r="D16" s="14">
        <v>5</v>
      </c>
      <c r="E16" s="8"/>
      <c r="F16" s="15"/>
      <c r="G16" s="7">
        <f>Заявки!A163</f>
        <v>0</v>
      </c>
      <c r="H16" s="277">
        <f>Заявки!B163</f>
        <v>0</v>
      </c>
      <c r="I16" s="8"/>
      <c r="J16" s="14">
        <v>2</v>
      </c>
      <c r="K16" s="8"/>
      <c r="L16" s="15"/>
    </row>
    <row r="17" spans="1:12" ht="15" customHeight="1">
      <c r="A17" s="7">
        <f>Заявки!A59</f>
        <v>0</v>
      </c>
      <c r="B17" s="277">
        <f>Заявки!B59</f>
        <v>0</v>
      </c>
      <c r="C17" s="8"/>
      <c r="D17" s="14">
        <v>1</v>
      </c>
      <c r="E17" s="8"/>
      <c r="F17" s="15"/>
      <c r="G17" s="7">
        <f>Заявки!A164</f>
        <v>0</v>
      </c>
      <c r="H17" s="277">
        <f>Заявки!B164</f>
        <v>0</v>
      </c>
      <c r="I17" s="8"/>
      <c r="J17" s="14">
        <v>1</v>
      </c>
      <c r="K17" s="8"/>
      <c r="L17" s="15"/>
    </row>
    <row r="18" spans="1:12" ht="15" customHeight="1">
      <c r="A18" s="7">
        <f>Заявки!A60</f>
        <v>0</v>
      </c>
      <c r="B18" s="277">
        <f>Заявки!B60</f>
        <v>0</v>
      </c>
      <c r="C18" s="8"/>
      <c r="D18" s="14"/>
      <c r="E18" s="8"/>
      <c r="F18" s="15"/>
      <c r="G18" s="7">
        <f>Заявки!A165</f>
        <v>0</v>
      </c>
      <c r="H18" s="277">
        <f>Заявки!B165</f>
        <v>0</v>
      </c>
      <c r="I18" s="8"/>
      <c r="J18" s="14"/>
      <c r="K18" s="8"/>
      <c r="L18" s="15"/>
    </row>
    <row r="19" spans="1:12" ht="15" customHeight="1">
      <c r="A19" s="7">
        <f>Заявки!A61</f>
        <v>0</v>
      </c>
      <c r="B19" s="277">
        <f>Заявки!B61</f>
        <v>0</v>
      </c>
      <c r="C19" s="8"/>
      <c r="D19" s="14"/>
      <c r="E19" s="8"/>
      <c r="F19" s="15"/>
      <c r="G19" s="7">
        <f>Заявки!A166</f>
        <v>0</v>
      </c>
      <c r="H19" s="277">
        <f>Заявки!B166</f>
        <v>0</v>
      </c>
      <c r="I19" s="8"/>
      <c r="J19" s="14"/>
      <c r="K19" s="8"/>
      <c r="L19" s="15"/>
    </row>
    <row r="20" spans="1:12" ht="15" customHeight="1">
      <c r="A20" s="7">
        <f>Заявки!A62</f>
        <v>0</v>
      </c>
      <c r="B20" s="277">
        <f>Заявки!B62</f>
        <v>0</v>
      </c>
      <c r="C20" s="8"/>
      <c r="D20" s="14"/>
      <c r="E20" s="8"/>
      <c r="F20" s="15"/>
      <c r="G20" s="7">
        <f>Заявки!A167</f>
        <v>0</v>
      </c>
      <c r="H20" s="277">
        <f>Заявки!B167</f>
        <v>0</v>
      </c>
      <c r="I20" s="8"/>
      <c r="J20" s="14"/>
      <c r="K20" s="8"/>
      <c r="L20" s="15"/>
    </row>
    <row r="21" spans="1:12" ht="15" customHeight="1">
      <c r="A21" s="7">
        <f>Заявки!A63</f>
        <v>0</v>
      </c>
      <c r="B21" s="277">
        <f>Заявки!B63</f>
        <v>0</v>
      </c>
      <c r="C21" s="8"/>
      <c r="D21" s="14"/>
      <c r="E21" s="8"/>
      <c r="F21" s="15"/>
      <c r="G21" s="7">
        <f>Заявки!A168</f>
        <v>0</v>
      </c>
      <c r="H21" s="277">
        <f>Заявки!B168</f>
        <v>0</v>
      </c>
      <c r="I21" s="8"/>
      <c r="J21" s="14"/>
      <c r="K21" s="8"/>
      <c r="L21" s="15"/>
    </row>
    <row r="22" spans="1:12" ht="15" customHeight="1">
      <c r="A22" s="7">
        <f>Заявки!A64</f>
        <v>0</v>
      </c>
      <c r="B22" s="277">
        <f>Заявки!B64</f>
        <v>0</v>
      </c>
      <c r="C22" s="8"/>
      <c r="D22" s="14"/>
      <c r="E22" s="8"/>
      <c r="F22" s="15"/>
      <c r="G22" s="7">
        <f>Заявки!A169</f>
        <v>0</v>
      </c>
      <c r="H22" s="277">
        <f>Заявки!B169</f>
        <v>0</v>
      </c>
      <c r="I22" s="8"/>
      <c r="J22" s="14"/>
      <c r="K22" s="8"/>
      <c r="L22" s="15"/>
    </row>
    <row r="23" spans="1:12" ht="15" customHeight="1">
      <c r="A23" s="7">
        <f>Заявки!A65</f>
        <v>0</v>
      </c>
      <c r="B23" s="277">
        <f>Заявки!B65</f>
        <v>0</v>
      </c>
      <c r="C23" s="8"/>
      <c r="D23" s="14"/>
      <c r="E23" s="8"/>
      <c r="F23" s="15"/>
      <c r="G23" s="7">
        <f>Заявки!A170</f>
        <v>0</v>
      </c>
      <c r="H23" s="277">
        <f>Заявки!B170</f>
        <v>0</v>
      </c>
      <c r="I23" s="8"/>
      <c r="J23" s="14"/>
      <c r="K23" s="8"/>
      <c r="L23" s="15"/>
    </row>
    <row r="24" spans="1:12" ht="15" customHeight="1">
      <c r="A24" s="7">
        <f>Заявки!A66</f>
        <v>0</v>
      </c>
      <c r="B24" s="277">
        <f>Заявки!B66</f>
        <v>0</v>
      </c>
      <c r="C24" s="8"/>
      <c r="D24" s="14"/>
      <c r="E24" s="8"/>
      <c r="F24" s="15"/>
      <c r="G24" s="7">
        <f>Заявки!A171</f>
        <v>0</v>
      </c>
      <c r="H24" s="277">
        <f>Заявки!B171</f>
        <v>0</v>
      </c>
      <c r="I24" s="8"/>
      <c r="J24" s="14"/>
      <c r="K24" s="8"/>
      <c r="L24" s="15"/>
    </row>
    <row r="25" spans="1:12" ht="15" customHeight="1">
      <c r="A25" s="7">
        <f>Заявки!A67</f>
        <v>0</v>
      </c>
      <c r="B25" s="277">
        <f>Заявки!B67</f>
        <v>0</v>
      </c>
      <c r="C25" s="8"/>
      <c r="D25" s="14"/>
      <c r="E25" s="8"/>
      <c r="F25" s="15"/>
      <c r="G25" s="7">
        <f>Заявки!A172</f>
        <v>0</v>
      </c>
      <c r="H25" s="277">
        <f>Заявки!B172</f>
        <v>0</v>
      </c>
      <c r="I25" s="8"/>
      <c r="J25" s="14"/>
      <c r="K25" s="8"/>
      <c r="L25" s="15"/>
    </row>
    <row r="26" spans="1:12" ht="15" customHeight="1">
      <c r="A26" s="7">
        <f>Заявки!A68</f>
        <v>0</v>
      </c>
      <c r="B26" s="277">
        <f>Заявки!B68</f>
        <v>0</v>
      </c>
      <c r="C26" s="8"/>
      <c r="D26" s="14"/>
      <c r="E26" s="8"/>
      <c r="F26" s="15"/>
      <c r="G26" s="7">
        <f>Заявки!A173</f>
        <v>0</v>
      </c>
      <c r="H26" s="277">
        <f>Заявки!B173</f>
        <v>0</v>
      </c>
      <c r="I26" s="8"/>
      <c r="J26" s="14"/>
      <c r="K26" s="8"/>
      <c r="L26" s="15"/>
    </row>
    <row r="27" spans="1:12" ht="15" customHeight="1">
      <c r="A27" s="7">
        <f>Заявки!A69</f>
        <v>0</v>
      </c>
      <c r="B27" s="277">
        <f>Заявки!B69</f>
        <v>0</v>
      </c>
      <c r="C27" s="8"/>
      <c r="D27" s="14"/>
      <c r="E27" s="8"/>
      <c r="F27" s="15"/>
      <c r="G27" s="7">
        <f>Заявки!A174</f>
        <v>0</v>
      </c>
      <c r="H27" s="277">
        <f>Заявки!B174</f>
        <v>0</v>
      </c>
      <c r="I27" s="8"/>
      <c r="J27" s="14"/>
      <c r="K27" s="8"/>
      <c r="L27" s="15"/>
    </row>
    <row r="28" spans="1:12" ht="15" customHeight="1">
      <c r="A28" s="7">
        <f>Заявки!A70</f>
        <v>0</v>
      </c>
      <c r="B28" s="277">
        <f>Заявки!B70</f>
        <v>0</v>
      </c>
      <c r="C28" s="8"/>
      <c r="D28" s="14"/>
      <c r="E28" s="8"/>
      <c r="F28" s="15"/>
      <c r="G28" s="7">
        <f>Заявки!A175</f>
        <v>0</v>
      </c>
      <c r="H28" s="277">
        <f>Заявки!B175</f>
        <v>0</v>
      </c>
      <c r="I28" s="8"/>
      <c r="J28" s="14"/>
      <c r="K28" s="8"/>
      <c r="L28" s="15"/>
    </row>
    <row r="29" spans="1:12" ht="15" customHeight="1">
      <c r="A29" s="7">
        <f>Заявки!A71</f>
        <v>0</v>
      </c>
      <c r="B29" s="277">
        <f>Заявки!B71</f>
        <v>0</v>
      </c>
      <c r="C29" s="8"/>
      <c r="D29" s="14"/>
      <c r="E29" s="8"/>
      <c r="F29" s="15"/>
      <c r="G29" s="7">
        <f>Заявки!A176</f>
        <v>0</v>
      </c>
      <c r="H29" s="277">
        <f>Заявки!B176</f>
        <v>0</v>
      </c>
      <c r="I29" s="8"/>
      <c r="J29" s="14"/>
      <c r="K29" s="8"/>
      <c r="L29" s="15"/>
    </row>
    <row r="30" spans="1:12" ht="15" customHeight="1">
      <c r="A30" s="7">
        <f>Заявки!A72</f>
        <v>0</v>
      </c>
      <c r="B30" s="277">
        <f>Заявки!B72</f>
        <v>0</v>
      </c>
      <c r="C30" s="8"/>
      <c r="D30" s="14"/>
      <c r="E30" s="8"/>
      <c r="F30" s="15"/>
      <c r="G30" s="7">
        <f>Заявки!A177</f>
        <v>0</v>
      </c>
      <c r="H30" s="277">
        <f>Заявки!B177</f>
        <v>0</v>
      </c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>
        <f>Заявки!A178</f>
        <v>0</v>
      </c>
      <c r="H31" s="277">
        <f>Заявки!B178</f>
        <v>0</v>
      </c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>
        <f>Заявки!A179</f>
        <v>0</v>
      </c>
      <c r="H32" s="277">
        <f>Заявки!B179</f>
        <v>0</v>
      </c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>
        <f>Заявки!A180</f>
        <v>0</v>
      </c>
      <c r="H33" s="277">
        <f>Заявки!B180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300" t="s">
        <v>465</v>
      </c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4</v>
      </c>
      <c r="D45" s="303">
        <f>I45-C45</f>
        <v>4</v>
      </c>
      <c r="E45" s="303"/>
      <c r="F45" s="303"/>
      <c r="G45" s="303"/>
      <c r="H45" s="27"/>
      <c r="I45" s="304">
        <f>SUM(D14:D38)</f>
        <v>8</v>
      </c>
      <c r="J45" s="304"/>
      <c r="K45" s="304"/>
      <c r="L45" s="304"/>
    </row>
    <row r="46" spans="1:12" ht="15.75">
      <c r="A46" s="305" t="s">
        <v>27</v>
      </c>
      <c r="B46" s="305"/>
      <c r="C46" s="28">
        <v>2</v>
      </c>
      <c r="D46" s="303">
        <f>I46-C46</f>
        <v>2</v>
      </c>
      <c r="E46" s="303"/>
      <c r="F46" s="306"/>
      <c r="G46" s="306"/>
      <c r="H46" s="28"/>
      <c r="I46" s="304">
        <f>SUM(J14:J38)</f>
        <v>4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0">
      <selection activeCell="A47" activeCellId="1" sqref="C3:C51 A47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466</v>
      </c>
      <c r="B7" s="322"/>
      <c r="C7" s="323" t="s">
        <v>467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468</v>
      </c>
      <c r="B9" s="314"/>
      <c r="C9" s="314"/>
      <c r="D9" s="314"/>
      <c r="E9" s="314"/>
      <c r="F9" s="314"/>
      <c r="G9" s="315" t="s">
        <v>469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Заявки!A270</f>
        <v>Нефтяник</v>
      </c>
      <c r="D11" s="335"/>
      <c r="E11" s="335"/>
      <c r="F11" s="335"/>
      <c r="G11" s="317" t="s">
        <v>358</v>
      </c>
      <c r="H11" s="317"/>
      <c r="I11" s="336" t="str">
        <f>Заявки!A249</f>
        <v>ДЗЧРХ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Заявки!A271</f>
        <v>0</v>
      </c>
      <c r="B14" s="277">
        <f>Заявки!B271</f>
        <v>0</v>
      </c>
      <c r="C14" s="9"/>
      <c r="D14" s="10"/>
      <c r="E14" s="9"/>
      <c r="F14" s="11"/>
      <c r="G14" s="7">
        <f>Заявки!A250</f>
        <v>0</v>
      </c>
      <c r="H14" s="277">
        <f>Заявки!B250</f>
        <v>0</v>
      </c>
      <c r="I14" s="9"/>
      <c r="J14" s="10"/>
      <c r="K14" s="9"/>
      <c r="L14" s="11"/>
    </row>
    <row r="15" spans="1:12" ht="15" customHeight="1">
      <c r="A15" s="7">
        <f>Заявки!A272</f>
        <v>0</v>
      </c>
      <c r="B15" s="277">
        <f>Заявки!B272</f>
        <v>0</v>
      </c>
      <c r="C15" s="8"/>
      <c r="D15" s="14">
        <v>1</v>
      </c>
      <c r="E15" s="8"/>
      <c r="F15" s="15"/>
      <c r="G15" s="7">
        <f>Заявки!A251</f>
        <v>0</v>
      </c>
      <c r="H15" s="277">
        <f>Заявки!B251</f>
        <v>0</v>
      </c>
      <c r="I15" s="8"/>
      <c r="J15" s="14">
        <v>1</v>
      </c>
      <c r="K15" s="8"/>
      <c r="L15" s="15"/>
    </row>
    <row r="16" spans="1:12" ht="15" customHeight="1">
      <c r="A16" s="7">
        <f>Заявки!A273</f>
        <v>0</v>
      </c>
      <c r="B16" s="277">
        <f>Заявки!B273</f>
        <v>0</v>
      </c>
      <c r="C16" s="8"/>
      <c r="D16" s="14"/>
      <c r="E16" s="8"/>
      <c r="F16" s="15"/>
      <c r="G16" s="7">
        <f>Заявки!A252</f>
        <v>0</v>
      </c>
      <c r="H16" s="277">
        <f>Заявки!B252</f>
        <v>0</v>
      </c>
      <c r="I16" s="8"/>
      <c r="J16" s="14"/>
      <c r="K16" s="8"/>
      <c r="L16" s="15"/>
    </row>
    <row r="17" spans="1:12" ht="15" customHeight="1">
      <c r="A17" s="7">
        <f>Заявки!A274</f>
        <v>0</v>
      </c>
      <c r="B17" s="277">
        <f>Заявки!B274</f>
        <v>0</v>
      </c>
      <c r="C17" s="8"/>
      <c r="D17" s="14">
        <v>1</v>
      </c>
      <c r="E17" s="8"/>
      <c r="F17" s="15"/>
      <c r="G17" s="7">
        <f>Заявки!A253</f>
        <v>0</v>
      </c>
      <c r="H17" s="276">
        <f>Заявки!B253</f>
        <v>0</v>
      </c>
      <c r="I17" s="8"/>
      <c r="J17" s="14"/>
      <c r="K17" s="8"/>
      <c r="L17" s="15"/>
    </row>
    <row r="18" spans="1:12" ht="15" customHeight="1">
      <c r="A18" s="7">
        <f>Заявки!A275</f>
        <v>0</v>
      </c>
      <c r="B18" s="277">
        <f>Заявки!B275</f>
        <v>0</v>
      </c>
      <c r="C18" s="8"/>
      <c r="D18" s="14"/>
      <c r="E18" s="8"/>
      <c r="F18" s="15"/>
      <c r="G18" s="7">
        <f>Заявки!A254</f>
        <v>0</v>
      </c>
      <c r="H18" s="277">
        <f>Заявки!B254</f>
        <v>0</v>
      </c>
      <c r="I18" s="8"/>
      <c r="J18" s="14"/>
      <c r="K18" s="8"/>
      <c r="L18" s="15"/>
    </row>
    <row r="19" spans="1:12" ht="15" customHeight="1">
      <c r="A19" s="7">
        <f>Заявки!A276</f>
        <v>0</v>
      </c>
      <c r="B19" s="277">
        <f>Заявки!B276</f>
        <v>0</v>
      </c>
      <c r="C19" s="8"/>
      <c r="D19" s="14"/>
      <c r="E19" s="8"/>
      <c r="F19" s="15"/>
      <c r="G19" s="7">
        <f>Заявки!A255</f>
        <v>0</v>
      </c>
      <c r="H19" s="278">
        <f>Заявки!B255</f>
        <v>0</v>
      </c>
      <c r="I19" s="8"/>
      <c r="J19" s="14"/>
      <c r="K19" s="8"/>
      <c r="L19" s="15"/>
    </row>
    <row r="20" spans="1:12" ht="15" customHeight="1">
      <c r="A20" s="7">
        <f>Заявки!A277</f>
        <v>0</v>
      </c>
      <c r="B20" s="277">
        <f>Заявки!B277</f>
        <v>0</v>
      </c>
      <c r="C20" s="8"/>
      <c r="D20" s="14"/>
      <c r="E20" s="8"/>
      <c r="F20" s="15"/>
      <c r="G20" s="7">
        <f>Заявки!A256</f>
        <v>0</v>
      </c>
      <c r="H20" s="277">
        <f>Заявки!B256</f>
        <v>0</v>
      </c>
      <c r="I20" s="8"/>
      <c r="J20" s="14"/>
      <c r="K20" s="8"/>
      <c r="L20" s="15"/>
    </row>
    <row r="21" spans="1:12" ht="15" customHeight="1">
      <c r="A21" s="7">
        <f>Заявки!A278</f>
        <v>0</v>
      </c>
      <c r="B21" s="277">
        <f>Заявки!B278</f>
        <v>0</v>
      </c>
      <c r="C21" s="8"/>
      <c r="D21" s="14">
        <v>3</v>
      </c>
      <c r="E21" s="8"/>
      <c r="F21" s="15"/>
      <c r="G21" s="7">
        <f>Заявки!A257</f>
        <v>0</v>
      </c>
      <c r="H21" s="277">
        <f>Заявки!B257</f>
        <v>0</v>
      </c>
      <c r="I21" s="8"/>
      <c r="J21" s="14"/>
      <c r="K21" s="8"/>
      <c r="L21" s="15"/>
    </row>
    <row r="22" spans="1:12" ht="15" customHeight="1">
      <c r="A22" s="7">
        <f>Заявки!A279</f>
        <v>0</v>
      </c>
      <c r="B22" s="277">
        <f>Заявки!B279</f>
        <v>0</v>
      </c>
      <c r="C22" s="8"/>
      <c r="D22" s="14"/>
      <c r="E22" s="8"/>
      <c r="F22" s="15"/>
      <c r="G22" s="7">
        <f>Заявки!A258</f>
        <v>0</v>
      </c>
      <c r="H22" s="276">
        <f>Заявки!B258</f>
        <v>0</v>
      </c>
      <c r="I22" s="8"/>
      <c r="J22" s="14">
        <v>1</v>
      </c>
      <c r="K22" s="8"/>
      <c r="L22" s="15"/>
    </row>
    <row r="23" spans="1:12" ht="15" customHeight="1">
      <c r="A23" s="7">
        <f>Заявки!A280</f>
        <v>0</v>
      </c>
      <c r="B23" s="277">
        <f>Заявки!B280</f>
        <v>0</v>
      </c>
      <c r="C23" s="8"/>
      <c r="D23" s="14">
        <v>1</v>
      </c>
      <c r="E23" s="8"/>
      <c r="F23" s="15"/>
      <c r="G23" s="7">
        <f>Заявки!A259</f>
        <v>0</v>
      </c>
      <c r="H23" s="276">
        <f>Заявки!B259</f>
        <v>0</v>
      </c>
      <c r="I23" s="8"/>
      <c r="J23" s="14"/>
      <c r="K23" s="8"/>
      <c r="L23" s="15"/>
    </row>
    <row r="24" spans="1:12" ht="15" customHeight="1">
      <c r="A24" s="7">
        <f>Заявки!A281</f>
        <v>0</v>
      </c>
      <c r="B24" s="277">
        <f>Заявки!B281</f>
        <v>0</v>
      </c>
      <c r="C24" s="8"/>
      <c r="D24" s="14"/>
      <c r="E24" s="8"/>
      <c r="F24" s="15"/>
      <c r="G24" s="7">
        <f>Заявки!A260</f>
        <v>0</v>
      </c>
      <c r="H24" s="276">
        <f>Заявки!B260</f>
        <v>0</v>
      </c>
      <c r="I24" s="8"/>
      <c r="J24" s="14"/>
      <c r="K24" s="8"/>
      <c r="L24" s="15"/>
    </row>
    <row r="25" spans="1:12" ht="15" customHeight="1">
      <c r="A25" s="7">
        <f>Заявки!A282</f>
        <v>0</v>
      </c>
      <c r="B25" s="277">
        <f>Заявки!B282</f>
        <v>0</v>
      </c>
      <c r="C25" s="8"/>
      <c r="D25" s="14"/>
      <c r="E25" s="8"/>
      <c r="F25" s="15"/>
      <c r="G25" s="7">
        <f>Заявки!A261</f>
        <v>0</v>
      </c>
      <c r="H25" s="276">
        <f>Заявки!B261</f>
        <v>0</v>
      </c>
      <c r="I25" s="8"/>
      <c r="J25" s="14"/>
      <c r="K25" s="8"/>
      <c r="L25" s="15"/>
    </row>
    <row r="26" spans="1:12" ht="15" customHeight="1">
      <c r="A26" s="7">
        <f>Заявки!A283</f>
        <v>0</v>
      </c>
      <c r="B26" s="277">
        <f>Заявки!B283</f>
        <v>0</v>
      </c>
      <c r="C26" s="8"/>
      <c r="D26" s="14">
        <v>9</v>
      </c>
      <c r="E26" s="8"/>
      <c r="F26" s="15"/>
      <c r="G26" s="7">
        <f>Заявки!A262</f>
        <v>0</v>
      </c>
      <c r="H26" s="277">
        <f>Заявки!B262</f>
        <v>0</v>
      </c>
      <c r="I26" s="8"/>
      <c r="J26" s="14"/>
      <c r="K26" s="8"/>
      <c r="L26" s="15"/>
    </row>
    <row r="27" spans="1:12" ht="15" customHeight="1">
      <c r="A27" s="7">
        <f>Заявки!A284</f>
        <v>0</v>
      </c>
      <c r="B27" s="277">
        <f>Заявки!B284</f>
        <v>0</v>
      </c>
      <c r="C27" s="8"/>
      <c r="D27" s="14"/>
      <c r="E27" s="8"/>
      <c r="F27" s="15"/>
      <c r="G27" s="7">
        <f>Заявки!A263</f>
        <v>0</v>
      </c>
      <c r="H27" s="277">
        <f>Заявки!B263</f>
        <v>0</v>
      </c>
      <c r="I27" s="8"/>
      <c r="J27" s="14"/>
      <c r="K27" s="8"/>
      <c r="L27" s="15"/>
    </row>
    <row r="28" spans="1:12" ht="15" customHeight="1">
      <c r="A28" s="7">
        <f>Заявки!A285</f>
        <v>0</v>
      </c>
      <c r="B28" s="277">
        <f>Заявки!B285</f>
        <v>0</v>
      </c>
      <c r="C28" s="8"/>
      <c r="D28" s="14"/>
      <c r="E28" s="8"/>
      <c r="F28" s="15"/>
      <c r="G28" s="7">
        <f>Заявки!A264</f>
        <v>0</v>
      </c>
      <c r="H28" s="277">
        <f>Заявки!B264</f>
        <v>0</v>
      </c>
      <c r="I28" s="8"/>
      <c r="J28" s="14"/>
      <c r="K28" s="8"/>
      <c r="L28" s="15"/>
    </row>
    <row r="29" spans="1:12" ht="15" customHeight="1">
      <c r="A29" s="7">
        <f>Заявки!A286</f>
        <v>0</v>
      </c>
      <c r="B29" s="277">
        <f>Заявки!B286</f>
        <v>0</v>
      </c>
      <c r="C29" s="8"/>
      <c r="D29" s="14"/>
      <c r="E29" s="8"/>
      <c r="F29" s="15"/>
      <c r="G29" s="7">
        <f>Заявки!A265</f>
        <v>0</v>
      </c>
      <c r="H29" s="277">
        <f>Заявки!B265</f>
        <v>0</v>
      </c>
      <c r="I29" s="8"/>
      <c r="J29" s="14"/>
      <c r="K29" s="8"/>
      <c r="L29" s="15"/>
    </row>
    <row r="30" spans="1:12" ht="15" customHeight="1">
      <c r="A30" s="7">
        <f>Заявки!A287</f>
        <v>0</v>
      </c>
      <c r="B30" s="277">
        <f>Заявки!B287</f>
        <v>0</v>
      </c>
      <c r="C30" s="8"/>
      <c r="D30" s="14"/>
      <c r="E30" s="8"/>
      <c r="F30" s="15"/>
      <c r="G30" s="7">
        <f>Заявки!A266</f>
        <v>0</v>
      </c>
      <c r="H30" s="276">
        <f>Заявки!B266</f>
        <v>0</v>
      </c>
      <c r="I30" s="8"/>
      <c r="J30" s="14"/>
      <c r="K30" s="8"/>
      <c r="L30" s="15"/>
    </row>
    <row r="31" spans="1:12" ht="15" customHeight="1">
      <c r="A31" s="7">
        <f>Заявки!A288</f>
        <v>0</v>
      </c>
      <c r="B31" s="277">
        <f>Заявки!B288</f>
        <v>0</v>
      </c>
      <c r="C31" s="8"/>
      <c r="D31" s="14"/>
      <c r="E31" s="8"/>
      <c r="F31" s="15"/>
      <c r="G31" s="7">
        <f>Заявки!A267</f>
        <v>0</v>
      </c>
      <c r="H31" s="277">
        <f>Заявки!B267</f>
        <v>0</v>
      </c>
      <c r="I31" s="8"/>
      <c r="J31" s="14"/>
      <c r="K31" s="8"/>
      <c r="L31" s="15"/>
    </row>
    <row r="32" spans="1:12" ht="15" customHeight="1">
      <c r="A32" s="7">
        <f>Заявки!A289</f>
        <v>0</v>
      </c>
      <c r="B32" s="277">
        <f>Заявки!B289</f>
        <v>0</v>
      </c>
      <c r="C32" s="8"/>
      <c r="D32" s="14"/>
      <c r="E32" s="8"/>
      <c r="F32" s="15"/>
      <c r="G32" s="7">
        <f>Заявки!A268</f>
        <v>0</v>
      </c>
      <c r="H32" s="277">
        <f>Заявки!B268</f>
        <v>0</v>
      </c>
      <c r="I32" s="8"/>
      <c r="J32" s="14"/>
      <c r="K32" s="8"/>
      <c r="L32" s="15"/>
    </row>
    <row r="33" spans="1:12" ht="15" customHeight="1">
      <c r="A33" s="7">
        <f>Заявки!A290</f>
        <v>0</v>
      </c>
      <c r="B33" s="277">
        <f>Заявки!B290</f>
        <v>0</v>
      </c>
      <c r="C33" s="8"/>
      <c r="D33" s="14"/>
      <c r="E33" s="8"/>
      <c r="F33" s="15"/>
      <c r="G33" s="7">
        <f>Заявки!A269</f>
        <v>0</v>
      </c>
      <c r="H33" s="277">
        <f>Заявки!B269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7</v>
      </c>
      <c r="D45" s="303">
        <f>I45-C45</f>
        <v>8</v>
      </c>
      <c r="E45" s="303"/>
      <c r="F45" s="303"/>
      <c r="G45" s="303"/>
      <c r="H45" s="27"/>
      <c r="I45" s="304">
        <f>SUM(D14:D38)</f>
        <v>15</v>
      </c>
      <c r="J45" s="304"/>
      <c r="K45" s="304"/>
      <c r="L45" s="304"/>
    </row>
    <row r="46" spans="1:12" ht="15.75">
      <c r="A46" s="305" t="s">
        <v>27</v>
      </c>
      <c r="B46" s="305"/>
      <c r="C46" s="28">
        <v>2</v>
      </c>
      <c r="D46" s="303">
        <f>I46-C46</f>
        <v>0</v>
      </c>
      <c r="E46" s="303"/>
      <c r="F46" s="306"/>
      <c r="G46" s="306"/>
      <c r="H46" s="28"/>
      <c r="I46" s="304">
        <f>SUM(J14:J38)</f>
        <v>2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L48"/>
  <sheetViews>
    <sheetView zoomScale="115" zoomScaleNormal="115" zoomScalePageLayoutView="0" workbookViewId="0" topLeftCell="A25">
      <selection activeCell="N21" activeCellId="1" sqref="C3:C51 N21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470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Заявки!A186</f>
        <v>ДВГАФК</v>
      </c>
      <c r="D11" s="335"/>
      <c r="E11" s="335"/>
      <c r="F11" s="335"/>
      <c r="G11" s="317" t="s">
        <v>358</v>
      </c>
      <c r="H11" s="317"/>
      <c r="I11" s="336" t="str">
        <f>Заявки!A296</f>
        <v>Вымпел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Заявки!A187</f>
        <v>0</v>
      </c>
      <c r="B14" s="277">
        <f>Заявки!B187</f>
        <v>0</v>
      </c>
      <c r="C14" s="9"/>
      <c r="D14" s="10"/>
      <c r="E14" s="9"/>
      <c r="F14" s="11"/>
      <c r="G14" s="7">
        <f>Заявки!A297</f>
        <v>0</v>
      </c>
      <c r="H14" s="277">
        <f>Заявки!B297</f>
        <v>0</v>
      </c>
      <c r="I14" s="9"/>
      <c r="J14" s="10">
        <v>2</v>
      </c>
      <c r="K14" s="9"/>
      <c r="L14" s="11"/>
    </row>
    <row r="15" spans="1:12" ht="15" customHeight="1">
      <c r="A15" s="7">
        <f>Заявки!A188</f>
        <v>0</v>
      </c>
      <c r="B15" s="277">
        <f>Заявки!B188</f>
        <v>0</v>
      </c>
      <c r="C15" s="8"/>
      <c r="D15" s="14"/>
      <c r="E15" s="8"/>
      <c r="F15" s="15"/>
      <c r="G15" s="7">
        <f>Заявки!A298</f>
        <v>0</v>
      </c>
      <c r="H15" s="277">
        <f>Заявки!B298</f>
        <v>0</v>
      </c>
      <c r="I15" s="8"/>
      <c r="J15" s="14"/>
      <c r="K15" s="8"/>
      <c r="L15" s="15"/>
    </row>
    <row r="16" spans="1:12" ht="15" customHeight="1">
      <c r="A16" s="7">
        <f>Заявки!A189</f>
        <v>0</v>
      </c>
      <c r="B16" s="277">
        <f>Заявки!B189</f>
        <v>0</v>
      </c>
      <c r="C16" s="8"/>
      <c r="D16" s="14"/>
      <c r="E16" s="8"/>
      <c r="F16" s="15"/>
      <c r="G16" s="7">
        <f>Заявки!A299</f>
        <v>0</v>
      </c>
      <c r="H16" s="277">
        <f>Заявки!B299</f>
        <v>0</v>
      </c>
      <c r="I16" s="8"/>
      <c r="J16" s="14"/>
      <c r="K16" s="8"/>
      <c r="L16" s="15"/>
    </row>
    <row r="17" spans="1:12" ht="15" customHeight="1">
      <c r="A17" s="7">
        <f>Заявки!A190</f>
        <v>0</v>
      </c>
      <c r="B17" s="277">
        <f>Заявки!B190</f>
        <v>0</v>
      </c>
      <c r="C17" s="8"/>
      <c r="D17" s="14"/>
      <c r="E17" s="8"/>
      <c r="F17" s="15"/>
      <c r="G17" s="7">
        <f>Заявки!A300</f>
        <v>0</v>
      </c>
      <c r="H17" s="277">
        <f>Заявки!B300</f>
        <v>0</v>
      </c>
      <c r="I17" s="8"/>
      <c r="J17" s="14"/>
      <c r="K17" s="8"/>
      <c r="L17" s="15"/>
    </row>
    <row r="18" spans="1:12" ht="15" customHeight="1">
      <c r="A18" s="7">
        <f>Заявки!A191</f>
        <v>0</v>
      </c>
      <c r="B18" s="277">
        <f>Заявки!B191</f>
        <v>0</v>
      </c>
      <c r="C18" s="8"/>
      <c r="D18" s="14"/>
      <c r="E18" s="8"/>
      <c r="F18" s="15"/>
      <c r="G18" s="7">
        <f>Заявки!A301</f>
        <v>0</v>
      </c>
      <c r="H18" s="277">
        <f>Заявки!B301</f>
        <v>0</v>
      </c>
      <c r="I18" s="8"/>
      <c r="J18" s="14"/>
      <c r="K18" s="8"/>
      <c r="L18" s="15"/>
    </row>
    <row r="19" spans="1:12" ht="15" customHeight="1">
      <c r="A19" s="7">
        <f>Заявки!A192</f>
        <v>0</v>
      </c>
      <c r="B19" s="277">
        <f>Заявки!B192</f>
        <v>0</v>
      </c>
      <c r="C19" s="8"/>
      <c r="D19" s="14"/>
      <c r="E19" s="8"/>
      <c r="F19" s="15"/>
      <c r="G19" s="7">
        <f>Заявки!A302</f>
        <v>0</v>
      </c>
      <c r="H19" s="277">
        <f>Заявки!B302</f>
        <v>0</v>
      </c>
      <c r="I19" s="8"/>
      <c r="J19" s="14">
        <v>3</v>
      </c>
      <c r="K19" s="8"/>
      <c r="L19" s="15"/>
    </row>
    <row r="20" spans="1:12" ht="15" customHeight="1">
      <c r="A20" s="7">
        <f>Заявки!A193</f>
        <v>0</v>
      </c>
      <c r="B20" s="277">
        <f>Заявки!B193</f>
        <v>0</v>
      </c>
      <c r="C20" s="8"/>
      <c r="D20" s="14"/>
      <c r="E20" s="8"/>
      <c r="F20" s="15"/>
      <c r="G20" s="7">
        <f>Заявки!A303</f>
        <v>0</v>
      </c>
      <c r="H20" s="277">
        <f>Заявки!B303</f>
        <v>0</v>
      </c>
      <c r="I20" s="8"/>
      <c r="J20" s="14"/>
      <c r="K20" s="8"/>
      <c r="L20" s="15"/>
    </row>
    <row r="21" spans="1:12" ht="15" customHeight="1">
      <c r="A21" s="7">
        <f>Заявки!A194</f>
        <v>0</v>
      </c>
      <c r="B21" s="277">
        <f>Заявки!B194</f>
        <v>0</v>
      </c>
      <c r="C21" s="8"/>
      <c r="D21" s="14"/>
      <c r="E21" s="8"/>
      <c r="F21" s="15"/>
      <c r="G21" s="7">
        <f>Заявки!A304</f>
        <v>0</v>
      </c>
      <c r="H21" s="277">
        <f>Заявки!B304</f>
        <v>0</v>
      </c>
      <c r="I21" s="8"/>
      <c r="J21" s="14"/>
      <c r="K21" s="8"/>
      <c r="L21" s="15"/>
    </row>
    <row r="22" spans="1:12" ht="15" customHeight="1">
      <c r="A22" s="7">
        <f>Заявки!A195</f>
        <v>0</v>
      </c>
      <c r="B22" s="277">
        <f>Заявки!B195</f>
        <v>0</v>
      </c>
      <c r="C22" s="8"/>
      <c r="D22" s="14"/>
      <c r="E22" s="8"/>
      <c r="F22" s="15"/>
      <c r="G22" s="7">
        <f>Заявки!A305</f>
        <v>0</v>
      </c>
      <c r="H22" s="277">
        <f>Заявки!B305</f>
        <v>0</v>
      </c>
      <c r="I22" s="8"/>
      <c r="J22" s="14"/>
      <c r="K22" s="8"/>
      <c r="L22" s="15"/>
    </row>
    <row r="23" spans="1:12" ht="15" customHeight="1">
      <c r="A23" s="7">
        <f>Заявки!A196</f>
        <v>0</v>
      </c>
      <c r="B23" s="277">
        <f>Заявки!B196</f>
        <v>0</v>
      </c>
      <c r="C23" s="8"/>
      <c r="D23" s="14"/>
      <c r="E23" s="8"/>
      <c r="F23" s="15"/>
      <c r="G23" s="7">
        <f>Заявки!A306</f>
        <v>0</v>
      </c>
      <c r="H23" s="277">
        <f>Заявки!B306</f>
        <v>0</v>
      </c>
      <c r="I23" s="8"/>
      <c r="J23" s="14"/>
      <c r="K23" s="8"/>
      <c r="L23" s="15"/>
    </row>
    <row r="24" spans="1:12" ht="15" customHeight="1">
      <c r="A24" s="7">
        <f>Заявки!A197</f>
        <v>0</v>
      </c>
      <c r="B24" s="277">
        <f>Заявки!B197</f>
        <v>0</v>
      </c>
      <c r="C24" s="8"/>
      <c r="D24" s="14"/>
      <c r="E24" s="8"/>
      <c r="F24" s="15"/>
      <c r="G24" s="7">
        <f>Заявки!A307</f>
        <v>0</v>
      </c>
      <c r="H24" s="277">
        <f>Заявки!B307</f>
        <v>0</v>
      </c>
      <c r="I24" s="8"/>
      <c r="J24" s="14"/>
      <c r="K24" s="8"/>
      <c r="L24" s="15"/>
    </row>
    <row r="25" spans="1:12" ht="15" customHeight="1">
      <c r="A25" s="7">
        <f>Заявки!A198</f>
        <v>0</v>
      </c>
      <c r="B25" s="277">
        <f>Заявки!B198</f>
        <v>0</v>
      </c>
      <c r="C25" s="8"/>
      <c r="D25" s="14"/>
      <c r="E25" s="8"/>
      <c r="F25" s="15"/>
      <c r="G25" s="7">
        <f>Заявки!A308</f>
        <v>0</v>
      </c>
      <c r="H25" s="277">
        <f>Заявки!B308</f>
        <v>0</v>
      </c>
      <c r="I25" s="8"/>
      <c r="J25" s="14"/>
      <c r="K25" s="8"/>
      <c r="L25" s="15"/>
    </row>
    <row r="26" spans="1:12" ht="15" customHeight="1">
      <c r="A26" s="7">
        <f>Заявки!A199</f>
        <v>0</v>
      </c>
      <c r="B26" s="277">
        <f>Заявки!B199</f>
        <v>0</v>
      </c>
      <c r="C26" s="8"/>
      <c r="D26" s="14"/>
      <c r="E26" s="8"/>
      <c r="F26" s="15"/>
      <c r="G26" s="7">
        <f>Заявки!A309</f>
        <v>0</v>
      </c>
      <c r="H26" s="277">
        <f>Заявки!B309</f>
        <v>0</v>
      </c>
      <c r="I26" s="8"/>
      <c r="J26" s="14"/>
      <c r="K26" s="8"/>
      <c r="L26" s="15"/>
    </row>
    <row r="27" spans="1:12" ht="15" customHeight="1">
      <c r="A27" s="7">
        <f>Заявки!A200</f>
        <v>0</v>
      </c>
      <c r="B27" s="277">
        <f>Заявки!B200</f>
        <v>0</v>
      </c>
      <c r="C27" s="8"/>
      <c r="D27" s="14"/>
      <c r="E27" s="8"/>
      <c r="F27" s="15"/>
      <c r="G27" s="7">
        <f>Заявки!A310</f>
        <v>0</v>
      </c>
      <c r="H27" s="277">
        <f>Заявки!B310</f>
        <v>0</v>
      </c>
      <c r="I27" s="8"/>
      <c r="J27" s="14"/>
      <c r="K27" s="8"/>
      <c r="L27" s="15"/>
    </row>
    <row r="28" spans="1:12" ht="15" customHeight="1">
      <c r="A28" s="7">
        <f>Заявки!A201</f>
        <v>0</v>
      </c>
      <c r="B28" s="277">
        <f>Заявки!B201</f>
        <v>0</v>
      </c>
      <c r="C28" s="8"/>
      <c r="D28" s="14"/>
      <c r="E28" s="8"/>
      <c r="F28" s="15"/>
      <c r="G28" s="7">
        <f>Заявки!A311</f>
        <v>0</v>
      </c>
      <c r="H28" s="277">
        <f>Заявки!B311</f>
        <v>0</v>
      </c>
      <c r="I28" s="8"/>
      <c r="J28" s="14"/>
      <c r="K28" s="8"/>
      <c r="L28" s="15"/>
    </row>
    <row r="29" spans="1:12" ht="15" customHeight="1">
      <c r="A29" s="7"/>
      <c r="B29" s="284"/>
      <c r="C29" s="281"/>
      <c r="D29" s="282">
        <v>11</v>
      </c>
      <c r="E29" s="281"/>
      <c r="F29" s="283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11</v>
      </c>
      <c r="E45" s="303"/>
      <c r="F45" s="303"/>
      <c r="G45" s="303"/>
      <c r="H45" s="27"/>
      <c r="I45" s="304">
        <f>SUM(D14:D38)</f>
        <v>11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5</v>
      </c>
      <c r="E46" s="303"/>
      <c r="F46" s="306"/>
      <c r="G46" s="306"/>
      <c r="H46" s="28"/>
      <c r="I46" s="304">
        <f>SUM(J14:J38)</f>
        <v>5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">
      <selection activeCell="B17" activeCellId="1" sqref="C3:C51 B17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352</v>
      </c>
      <c r="B7" s="322"/>
      <c r="C7" s="323" t="s">
        <v>353</v>
      </c>
      <c r="D7" s="323"/>
      <c r="E7" s="323"/>
      <c r="F7" s="323"/>
      <c r="G7" s="323"/>
      <c r="H7" s="323"/>
      <c r="I7" s="322" t="s">
        <v>354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355</v>
      </c>
      <c r="B9" s="314"/>
      <c r="C9" s="314"/>
      <c r="D9" s="314"/>
      <c r="E9" s="314"/>
      <c r="F9" s="314"/>
      <c r="G9" s="315" t="s">
        <v>356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</f>
        <v>ХНПЗ</v>
      </c>
      <c r="D11" s="335"/>
      <c r="E11" s="335"/>
      <c r="F11" s="335"/>
      <c r="G11" s="317" t="s">
        <v>358</v>
      </c>
      <c r="H11" s="317"/>
      <c r="I11" s="336" t="str">
        <f>Заявки!A81</f>
        <v>Заря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Заявки!A4</f>
        <v>0</v>
      </c>
      <c r="B14" s="276">
        <f>Заявки!B4</f>
        <v>0</v>
      </c>
      <c r="C14" s="9"/>
      <c r="D14" s="10"/>
      <c r="E14" s="9"/>
      <c r="F14" s="11"/>
      <c r="G14" s="7">
        <f>Заявки!A82</f>
        <v>0</v>
      </c>
      <c r="H14" s="277">
        <f>Заявки!B82</f>
        <v>0</v>
      </c>
      <c r="I14" s="9"/>
      <c r="J14" s="10">
        <v>1</v>
      </c>
      <c r="K14" s="9"/>
      <c r="L14" s="11"/>
    </row>
    <row r="15" spans="1:12" ht="15" customHeight="1">
      <c r="A15" s="7">
        <f>Заявки!A5</f>
        <v>0</v>
      </c>
      <c r="B15" s="276">
        <f>Заявки!B5</f>
        <v>0</v>
      </c>
      <c r="C15" s="8"/>
      <c r="D15" s="14"/>
      <c r="E15" s="8"/>
      <c r="F15" s="15"/>
      <c r="G15" s="7">
        <f>Заявки!A83</f>
        <v>0</v>
      </c>
      <c r="H15" s="277">
        <f>Заявки!B83</f>
        <v>0</v>
      </c>
      <c r="I15" s="8"/>
      <c r="J15" s="14"/>
      <c r="K15" s="8"/>
      <c r="L15" s="15"/>
    </row>
    <row r="16" spans="1:12" ht="15" customHeight="1">
      <c r="A16" s="7">
        <f>Заявки!A6</f>
        <v>0</v>
      </c>
      <c r="B16" s="276">
        <f>Заявки!B6</f>
        <v>0</v>
      </c>
      <c r="C16" s="8"/>
      <c r="D16" s="14">
        <v>3</v>
      </c>
      <c r="E16" s="8"/>
      <c r="F16" s="15"/>
      <c r="G16" s="7">
        <f>Заявки!A84</f>
        <v>0</v>
      </c>
      <c r="H16" s="277">
        <f>Заявки!B84</f>
        <v>0</v>
      </c>
      <c r="I16" s="8"/>
      <c r="J16" s="14"/>
      <c r="K16" s="8"/>
      <c r="L16" s="15"/>
    </row>
    <row r="17" spans="1:12" ht="15" customHeight="1">
      <c r="A17" s="7">
        <f>Заявки!A7</f>
        <v>0</v>
      </c>
      <c r="B17" s="277">
        <f>Заявки!B7</f>
        <v>0</v>
      </c>
      <c r="C17" s="8"/>
      <c r="D17" s="14"/>
      <c r="E17" s="8"/>
      <c r="F17" s="15"/>
      <c r="G17" s="7">
        <f>Заявки!A85</f>
        <v>0</v>
      </c>
      <c r="H17" s="277">
        <f>Заявки!B85</f>
        <v>0</v>
      </c>
      <c r="I17" s="8"/>
      <c r="J17" s="14"/>
      <c r="K17" s="8"/>
      <c r="L17" s="15"/>
    </row>
    <row r="18" spans="1:12" ht="15" customHeight="1">
      <c r="A18" s="7">
        <f>Заявки!A8</f>
        <v>0</v>
      </c>
      <c r="B18" s="278">
        <f>Заявки!B8</f>
        <v>0</v>
      </c>
      <c r="C18" s="8"/>
      <c r="D18" s="14"/>
      <c r="E18" s="8"/>
      <c r="F18" s="15"/>
      <c r="G18" s="7">
        <f>Заявки!A86</f>
        <v>0</v>
      </c>
      <c r="H18" s="277">
        <f>Заявки!B86</f>
        <v>0</v>
      </c>
      <c r="I18" s="8"/>
      <c r="J18" s="14">
        <v>2</v>
      </c>
      <c r="K18" s="8"/>
      <c r="L18" s="15"/>
    </row>
    <row r="19" spans="1:12" ht="15" customHeight="1">
      <c r="A19" s="7">
        <f>Заявки!A9</f>
        <v>0</v>
      </c>
      <c r="B19" s="277">
        <f>Заявки!B9</f>
        <v>0</v>
      </c>
      <c r="C19" s="8"/>
      <c r="D19" s="14"/>
      <c r="E19" s="8"/>
      <c r="F19" s="15"/>
      <c r="G19" s="7">
        <f>Заявки!A87</f>
        <v>0</v>
      </c>
      <c r="H19" s="277">
        <f>Заявки!B87</f>
        <v>0</v>
      </c>
      <c r="I19" s="8"/>
      <c r="J19" s="14">
        <v>1</v>
      </c>
      <c r="K19" s="8"/>
      <c r="L19" s="15"/>
    </row>
    <row r="20" spans="1:12" ht="15" customHeight="1">
      <c r="A20" s="7">
        <f>Заявки!A10</f>
        <v>0</v>
      </c>
      <c r="B20" s="277">
        <f>Заявки!B10</f>
        <v>0</v>
      </c>
      <c r="C20" s="8"/>
      <c r="D20" s="14">
        <v>4</v>
      </c>
      <c r="E20" s="8"/>
      <c r="F20" s="15"/>
      <c r="G20" s="7">
        <f>Заявки!A88</f>
        <v>0</v>
      </c>
      <c r="H20" s="277">
        <f>Заявки!B88</f>
        <v>0</v>
      </c>
      <c r="I20" s="8"/>
      <c r="J20" s="14"/>
      <c r="K20" s="8"/>
      <c r="L20" s="15"/>
    </row>
    <row r="21" spans="1:12" ht="15" customHeight="1">
      <c r="A21" s="7">
        <f>Заявки!A11</f>
        <v>0</v>
      </c>
      <c r="B21" s="278">
        <f>Заявки!B11</f>
        <v>0</v>
      </c>
      <c r="C21" s="8"/>
      <c r="D21" s="14"/>
      <c r="E21" s="8"/>
      <c r="F21" s="15"/>
      <c r="G21" s="7">
        <f>Заявки!A89</f>
        <v>0</v>
      </c>
      <c r="H21" s="277">
        <f>Заявки!B89</f>
        <v>0</v>
      </c>
      <c r="I21" s="8"/>
      <c r="J21" s="14"/>
      <c r="K21" s="8"/>
      <c r="L21" s="15"/>
    </row>
    <row r="22" spans="1:12" ht="15" customHeight="1">
      <c r="A22" s="7">
        <f>Заявки!A12</f>
        <v>0</v>
      </c>
      <c r="B22" s="277">
        <f>Заявки!B12</f>
        <v>0</v>
      </c>
      <c r="C22" s="8"/>
      <c r="D22" s="14"/>
      <c r="E22" s="8"/>
      <c r="F22" s="15"/>
      <c r="G22" s="7">
        <f>Заявки!A90</f>
        <v>0</v>
      </c>
      <c r="H22" s="277">
        <f>Заявки!B90</f>
        <v>0</v>
      </c>
      <c r="I22" s="8"/>
      <c r="J22" s="14"/>
      <c r="K22" s="8"/>
      <c r="L22" s="15"/>
    </row>
    <row r="23" spans="1:12" ht="15" customHeight="1">
      <c r="A23" s="7">
        <f>Заявки!A13</f>
        <v>0</v>
      </c>
      <c r="B23" s="277">
        <f>Заявки!B13</f>
        <v>0</v>
      </c>
      <c r="C23" s="8"/>
      <c r="D23" s="14">
        <v>1</v>
      </c>
      <c r="E23" s="8"/>
      <c r="F23" s="15"/>
      <c r="G23" s="7">
        <f>Заявки!A91</f>
        <v>0</v>
      </c>
      <c r="H23" s="277">
        <f>Заявки!B91</f>
        <v>0</v>
      </c>
      <c r="I23" s="8"/>
      <c r="J23" s="14"/>
      <c r="K23" s="8"/>
      <c r="L23" s="15"/>
    </row>
    <row r="24" spans="1:12" ht="15" customHeight="1">
      <c r="A24" s="7">
        <f>Заявки!A14</f>
        <v>0</v>
      </c>
      <c r="B24" s="278">
        <f>Заявки!B14</f>
        <v>0</v>
      </c>
      <c r="C24" s="8"/>
      <c r="D24" s="14"/>
      <c r="E24" s="8"/>
      <c r="F24" s="15"/>
      <c r="G24" s="7">
        <f>Заявки!A92</f>
        <v>0</v>
      </c>
      <c r="H24" s="277">
        <f>Заявки!B92</f>
        <v>0</v>
      </c>
      <c r="I24" s="8"/>
      <c r="J24" s="14"/>
      <c r="K24" s="8"/>
      <c r="L24" s="15"/>
    </row>
    <row r="25" spans="1:12" ht="15" customHeight="1">
      <c r="A25" s="7">
        <f>Заявки!A15</f>
        <v>0</v>
      </c>
      <c r="B25" s="277">
        <f>Заявки!B15</f>
        <v>0</v>
      </c>
      <c r="C25" s="8"/>
      <c r="D25" s="14">
        <v>2</v>
      </c>
      <c r="E25" s="8"/>
      <c r="F25" s="15"/>
      <c r="G25" s="7">
        <f>Заявки!A93</f>
        <v>0</v>
      </c>
      <c r="H25" s="277">
        <f>Заявки!B93</f>
        <v>0</v>
      </c>
      <c r="I25" s="8"/>
      <c r="J25" s="14"/>
      <c r="K25" s="8"/>
      <c r="L25" s="15"/>
    </row>
    <row r="26" spans="1:12" ht="15" customHeight="1">
      <c r="A26" s="7">
        <f>Заявки!A16</f>
        <v>0</v>
      </c>
      <c r="B26" s="277">
        <f>Заявки!B16</f>
        <v>0</v>
      </c>
      <c r="C26" s="8"/>
      <c r="D26" s="14"/>
      <c r="E26" s="8"/>
      <c r="F26" s="15"/>
      <c r="G26" s="7">
        <f>Заявки!A94</f>
        <v>0</v>
      </c>
      <c r="H26" s="277">
        <f>Заявки!B94</f>
        <v>0</v>
      </c>
      <c r="I26" s="8"/>
      <c r="J26" s="14"/>
      <c r="K26" s="8"/>
      <c r="L26" s="15"/>
    </row>
    <row r="27" spans="1:12" ht="15" customHeight="1">
      <c r="A27" s="7">
        <f>Заявки!A17</f>
        <v>0</v>
      </c>
      <c r="B27" s="278">
        <f>Заявки!B17</f>
        <v>0</v>
      </c>
      <c r="C27" s="8"/>
      <c r="D27" s="14"/>
      <c r="E27" s="8"/>
      <c r="F27" s="15"/>
      <c r="G27" s="7">
        <f>Заявки!A95</f>
        <v>0</v>
      </c>
      <c r="H27" s="277">
        <f>Заявки!B95</f>
        <v>0</v>
      </c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>
        <f>Заявки!A96</f>
        <v>0</v>
      </c>
      <c r="H28" s="277">
        <f>Заявки!B96</f>
        <v>0</v>
      </c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>
        <f>Заявки!A97</f>
        <v>0</v>
      </c>
      <c r="H29" s="277">
        <f>Заявки!B97</f>
        <v>0</v>
      </c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>
        <f>Заявки!A98</f>
        <v>0</v>
      </c>
      <c r="H30" s="277">
        <f>Заявки!B98</f>
        <v>0</v>
      </c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>
        <f>Заявки!A99</f>
        <v>0</v>
      </c>
      <c r="H31" s="277">
        <f>Заявки!B99</f>
        <v>0</v>
      </c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>
        <f>Заявки!A100</f>
        <v>0</v>
      </c>
      <c r="H32" s="277">
        <f>Заявки!B100</f>
        <v>0</v>
      </c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>
        <f>Заявки!A101</f>
        <v>0</v>
      </c>
      <c r="H33" s="277">
        <f>Заявки!B101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>
        <f>Заявки!A102</f>
        <v>0</v>
      </c>
      <c r="H34" s="277">
        <f>Заявки!B102</f>
        <v>0</v>
      </c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10</v>
      </c>
      <c r="E45" s="303"/>
      <c r="F45" s="303"/>
      <c r="G45" s="303"/>
      <c r="H45" s="27"/>
      <c r="I45" s="304">
        <f>SUM(D14:D38)</f>
        <v>10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4</v>
      </c>
      <c r="E46" s="303"/>
      <c r="F46" s="306"/>
      <c r="G46" s="306"/>
      <c r="H46" s="28"/>
      <c r="I46" s="304">
        <f>SUM(J14:J38)</f>
        <v>4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4">
      <selection activeCell="S17" activeCellId="1" sqref="C3:C51 S17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471</v>
      </c>
      <c r="B7" s="322"/>
      <c r="C7" s="323" t="s">
        <v>472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468</v>
      </c>
      <c r="B9" s="314"/>
      <c r="C9" s="314"/>
      <c r="D9" s="314"/>
      <c r="E9" s="314"/>
      <c r="F9" s="314"/>
      <c r="G9" s="315" t="s">
        <v>461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Заявки!A317</f>
        <v>Гарантстрой</v>
      </c>
      <c r="D11" s="335"/>
      <c r="E11" s="335"/>
      <c r="F11" s="335"/>
      <c r="G11" s="317" t="s">
        <v>358</v>
      </c>
      <c r="H11" s="317"/>
      <c r="I11" s="336" t="str">
        <f>Заявки!A107</f>
        <v>Авангард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Заявки!A318</f>
        <v>0</v>
      </c>
      <c r="B14" s="277">
        <f>Заявки!B318</f>
        <v>0</v>
      </c>
      <c r="C14" s="9"/>
      <c r="D14" s="10">
        <v>1</v>
      </c>
      <c r="E14" s="9"/>
      <c r="F14" s="11"/>
      <c r="G14" s="7">
        <f>Заявки!A108</f>
        <v>0</v>
      </c>
      <c r="H14" s="277">
        <f>Заявки!B108</f>
        <v>0</v>
      </c>
      <c r="I14" s="9"/>
      <c r="J14" s="10"/>
      <c r="K14" s="9"/>
      <c r="L14" s="11"/>
    </row>
    <row r="15" spans="1:12" ht="15" customHeight="1">
      <c r="A15" s="7">
        <f>Заявки!A319</f>
        <v>0</v>
      </c>
      <c r="B15" s="277">
        <f>Заявки!B319</f>
        <v>0</v>
      </c>
      <c r="C15" s="8"/>
      <c r="D15" s="14"/>
      <c r="E15" s="8"/>
      <c r="F15" s="15"/>
      <c r="G15" s="7">
        <f>Заявки!A109</f>
        <v>0</v>
      </c>
      <c r="H15" s="277">
        <f>Заявки!B109</f>
        <v>0</v>
      </c>
      <c r="I15" s="8"/>
      <c r="J15" s="14"/>
      <c r="K15" s="8"/>
      <c r="L15" s="15"/>
    </row>
    <row r="16" spans="1:12" ht="15" customHeight="1">
      <c r="A16" s="7">
        <f>Заявки!A320</f>
        <v>0</v>
      </c>
      <c r="B16" s="277">
        <f>Заявки!B320</f>
        <v>0</v>
      </c>
      <c r="C16" s="8"/>
      <c r="D16" s="14"/>
      <c r="E16" s="8"/>
      <c r="F16" s="15"/>
      <c r="G16" s="7">
        <f>Заявки!A110</f>
        <v>0</v>
      </c>
      <c r="H16" s="277">
        <f>Заявки!B110</f>
        <v>0</v>
      </c>
      <c r="I16" s="8"/>
      <c r="J16" s="14"/>
      <c r="K16" s="8"/>
      <c r="L16" s="15"/>
    </row>
    <row r="17" spans="1:12" ht="15" customHeight="1">
      <c r="A17" s="7">
        <f>Заявки!A321</f>
        <v>0</v>
      </c>
      <c r="B17" s="277">
        <f>Заявки!B321</f>
        <v>0</v>
      </c>
      <c r="C17" s="8"/>
      <c r="D17" s="14"/>
      <c r="E17" s="8"/>
      <c r="F17" s="15"/>
      <c r="G17" s="7">
        <f>Заявки!A111</f>
        <v>0</v>
      </c>
      <c r="H17" s="277">
        <f>Заявки!B111</f>
        <v>0</v>
      </c>
      <c r="I17" s="8"/>
      <c r="J17" s="14"/>
      <c r="K17" s="8"/>
      <c r="L17" s="15"/>
    </row>
    <row r="18" spans="1:12" ht="15" customHeight="1">
      <c r="A18" s="7">
        <f>Заявки!A322</f>
        <v>0</v>
      </c>
      <c r="B18" s="277">
        <f>Заявки!B322</f>
        <v>0</v>
      </c>
      <c r="C18" s="8"/>
      <c r="D18" s="14">
        <v>2</v>
      </c>
      <c r="E18" s="8"/>
      <c r="F18" s="15"/>
      <c r="G18" s="7">
        <f>Заявки!A112</f>
        <v>0</v>
      </c>
      <c r="H18" s="277">
        <f>Заявки!B112</f>
        <v>0</v>
      </c>
      <c r="I18" s="8"/>
      <c r="J18" s="14"/>
      <c r="K18" s="8"/>
      <c r="L18" s="15"/>
    </row>
    <row r="19" spans="1:12" ht="15" customHeight="1">
      <c r="A19" s="7">
        <f>Заявки!A323</f>
        <v>0</v>
      </c>
      <c r="B19" s="277">
        <f>Заявки!B323</f>
        <v>0</v>
      </c>
      <c r="C19" s="8"/>
      <c r="D19" s="14"/>
      <c r="E19" s="8"/>
      <c r="F19" s="15"/>
      <c r="G19" s="7">
        <f>Заявки!A113</f>
        <v>0</v>
      </c>
      <c r="H19" s="277">
        <f>Заявки!B113</f>
        <v>0</v>
      </c>
      <c r="I19" s="8"/>
      <c r="J19" s="14">
        <v>1</v>
      </c>
      <c r="K19" s="8"/>
      <c r="L19" s="15"/>
    </row>
    <row r="20" spans="1:12" ht="15" customHeight="1">
      <c r="A20" s="7">
        <f>Заявки!A324</f>
        <v>0</v>
      </c>
      <c r="B20" s="277">
        <f>Заявки!B324</f>
        <v>0</v>
      </c>
      <c r="C20" s="8"/>
      <c r="D20" s="14"/>
      <c r="E20" s="8"/>
      <c r="F20" s="15"/>
      <c r="G20" s="7">
        <f>Заявки!A114</f>
        <v>0</v>
      </c>
      <c r="H20" s="277">
        <f>Заявки!B114</f>
        <v>0</v>
      </c>
      <c r="I20" s="8"/>
      <c r="J20" s="14">
        <v>1</v>
      </c>
      <c r="K20" s="8"/>
      <c r="L20" s="15"/>
    </row>
    <row r="21" spans="1:12" ht="15" customHeight="1">
      <c r="A21" s="7">
        <f>Заявки!A325</f>
        <v>0</v>
      </c>
      <c r="B21" s="277">
        <f>Заявки!B325</f>
        <v>0</v>
      </c>
      <c r="C21" s="8"/>
      <c r="D21" s="14"/>
      <c r="E21" s="8"/>
      <c r="F21" s="15"/>
      <c r="G21" s="7">
        <f>Заявки!A115</f>
        <v>0</v>
      </c>
      <c r="H21" s="277">
        <f>Заявки!B115</f>
        <v>0</v>
      </c>
      <c r="I21" s="8"/>
      <c r="J21" s="14"/>
      <c r="K21" s="8"/>
      <c r="L21" s="15"/>
    </row>
    <row r="22" spans="1:12" ht="15" customHeight="1">
      <c r="A22" s="7">
        <f>Заявки!A326</f>
        <v>0</v>
      </c>
      <c r="B22" s="277">
        <f>Заявки!B326</f>
        <v>0</v>
      </c>
      <c r="C22" s="8"/>
      <c r="D22" s="14">
        <v>1</v>
      </c>
      <c r="E22" s="8"/>
      <c r="F22" s="15"/>
      <c r="G22" s="7">
        <f>Заявки!A116</f>
        <v>0</v>
      </c>
      <c r="H22" s="277">
        <f>Заявки!B116</f>
        <v>0</v>
      </c>
      <c r="I22" s="8"/>
      <c r="J22" s="14"/>
      <c r="K22" s="8"/>
      <c r="L22" s="15"/>
    </row>
    <row r="23" spans="1:12" ht="15" customHeight="1">
      <c r="A23" s="7">
        <f>Заявки!A327</f>
        <v>0</v>
      </c>
      <c r="B23" s="277">
        <f>Заявки!B327</f>
        <v>0</v>
      </c>
      <c r="C23" s="8"/>
      <c r="D23" s="14"/>
      <c r="E23" s="8"/>
      <c r="F23" s="15"/>
      <c r="G23" s="7">
        <f>Заявки!A117</f>
        <v>0</v>
      </c>
      <c r="H23" s="277">
        <f>Заявки!B117</f>
        <v>0</v>
      </c>
      <c r="I23" s="8"/>
      <c r="J23" s="14"/>
      <c r="K23" s="8"/>
      <c r="L23" s="15"/>
    </row>
    <row r="24" spans="1:12" ht="15" customHeight="1">
      <c r="A24" s="7">
        <f>Заявки!A328</f>
        <v>0</v>
      </c>
      <c r="B24" s="277">
        <f>Заявки!B328</f>
        <v>0</v>
      </c>
      <c r="C24" s="8"/>
      <c r="D24" s="14"/>
      <c r="E24" s="8"/>
      <c r="F24" s="15"/>
      <c r="G24" s="7">
        <f>Заявки!A118</f>
        <v>0</v>
      </c>
      <c r="H24" s="277">
        <f>Заявки!B118</f>
        <v>0</v>
      </c>
      <c r="I24" s="8"/>
      <c r="J24" s="14"/>
      <c r="K24" s="8"/>
      <c r="L24" s="15"/>
    </row>
    <row r="25" spans="1:12" ht="15" customHeight="1">
      <c r="A25" s="7">
        <f>Заявки!A329</f>
        <v>0</v>
      </c>
      <c r="B25" s="277">
        <f>Заявки!B329</f>
        <v>0</v>
      </c>
      <c r="C25" s="8"/>
      <c r="D25" s="14">
        <v>1</v>
      </c>
      <c r="E25" s="8"/>
      <c r="F25" s="15"/>
      <c r="G25" s="7">
        <f>Заявки!A119</f>
        <v>0</v>
      </c>
      <c r="H25" s="277">
        <f>Заявки!B119</f>
        <v>0</v>
      </c>
      <c r="I25" s="8"/>
      <c r="J25" s="14"/>
      <c r="K25" s="8"/>
      <c r="L25" s="15"/>
    </row>
    <row r="26" spans="1:12" ht="15" customHeight="1">
      <c r="A26" s="7">
        <f>Заявки!A330</f>
        <v>0</v>
      </c>
      <c r="B26" s="277">
        <f>Заявки!B330</f>
        <v>0</v>
      </c>
      <c r="C26" s="8"/>
      <c r="D26" s="14"/>
      <c r="E26" s="8"/>
      <c r="F26" s="15"/>
      <c r="G26" s="7">
        <f>Заявки!A120</f>
        <v>0</v>
      </c>
      <c r="H26" s="277">
        <f>Заявки!B120</f>
        <v>0</v>
      </c>
      <c r="I26" s="8"/>
      <c r="J26" s="14">
        <v>1</v>
      </c>
      <c r="K26" s="8"/>
      <c r="L26" s="15"/>
    </row>
    <row r="27" spans="1:12" ht="15" customHeight="1">
      <c r="A27" s="7">
        <f>Заявки!A331</f>
        <v>0</v>
      </c>
      <c r="B27" s="277">
        <f>Заявки!B331</f>
        <v>0</v>
      </c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>
        <f>Заявки!A332</f>
        <v>0</v>
      </c>
      <c r="B28" s="277">
        <f>Заявки!B332</f>
        <v>0</v>
      </c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>
        <f>Заявки!A333</f>
        <v>0</v>
      </c>
      <c r="B29" s="277">
        <f>Заявки!B333</f>
        <v>0</v>
      </c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>
        <f>Заявки!A334</f>
        <v>0</v>
      </c>
      <c r="B30" s="277">
        <f>Заявки!B334</f>
        <v>0</v>
      </c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>
        <f>Заявки!A335</f>
        <v>0</v>
      </c>
      <c r="B31" s="277">
        <f>Заявки!B335</f>
        <v>0</v>
      </c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2</v>
      </c>
      <c r="D45" s="303">
        <f>I45-C45</f>
        <v>3</v>
      </c>
      <c r="E45" s="303"/>
      <c r="F45" s="303"/>
      <c r="G45" s="303"/>
      <c r="H45" s="27"/>
      <c r="I45" s="304">
        <f>SUM(D14:D38)</f>
        <v>5</v>
      </c>
      <c r="J45" s="304"/>
      <c r="K45" s="304"/>
      <c r="L45" s="304"/>
    </row>
    <row r="46" spans="1:12" ht="15.75">
      <c r="A46" s="305" t="s">
        <v>27</v>
      </c>
      <c r="B46" s="305"/>
      <c r="C46" s="28">
        <v>3</v>
      </c>
      <c r="D46" s="303">
        <f>I46-C46</f>
        <v>0</v>
      </c>
      <c r="E46" s="303"/>
      <c r="F46" s="306"/>
      <c r="G46" s="306"/>
      <c r="H46" s="28"/>
      <c r="I46" s="304">
        <f>SUM(J14:J38)</f>
        <v>3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13">
      <selection activeCell="O43" activeCellId="1" sqref="C3:C51 O43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389</v>
      </c>
      <c r="B7" s="322"/>
      <c r="C7" s="323" t="s">
        <v>473</v>
      </c>
      <c r="D7" s="323"/>
      <c r="E7" s="323"/>
      <c r="F7" s="323"/>
      <c r="G7" s="323"/>
      <c r="H7" s="323"/>
      <c r="I7" s="322" t="s">
        <v>374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474</v>
      </c>
      <c r="B9" s="314"/>
      <c r="C9" s="314"/>
      <c r="D9" s="314"/>
      <c r="E9" s="314"/>
      <c r="F9" s="314"/>
      <c r="G9" s="315" t="s">
        <v>461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Заявки!A249</f>
        <v>ДЗЧРХ</v>
      </c>
      <c r="D11" s="335"/>
      <c r="E11" s="335"/>
      <c r="F11" s="335"/>
      <c r="G11" s="317" t="s">
        <v>358</v>
      </c>
      <c r="H11" s="317"/>
      <c r="I11" s="336" t="str">
        <f>Заявки!A296</f>
        <v>Вымпел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Заявки!A250</f>
        <v>0</v>
      </c>
      <c r="B14" s="277">
        <f>Заявки!B250</f>
        <v>0</v>
      </c>
      <c r="C14" s="9"/>
      <c r="D14" s="10"/>
      <c r="E14" s="9"/>
      <c r="F14" s="11"/>
      <c r="G14" s="7">
        <f>Заявки!A297</f>
        <v>0</v>
      </c>
      <c r="H14" s="277">
        <f>Заявки!B297</f>
        <v>0</v>
      </c>
      <c r="I14" s="9"/>
      <c r="J14" s="10">
        <v>2</v>
      </c>
      <c r="K14" s="9"/>
      <c r="L14" s="11"/>
    </row>
    <row r="15" spans="1:12" ht="15" customHeight="1">
      <c r="A15" s="7">
        <f>Заявки!A251</f>
        <v>0</v>
      </c>
      <c r="B15" s="277">
        <f>Заявки!B251</f>
        <v>0</v>
      </c>
      <c r="C15" s="8"/>
      <c r="D15" s="14"/>
      <c r="E15" s="8"/>
      <c r="F15" s="15"/>
      <c r="G15" s="7">
        <f>Заявки!A298</f>
        <v>0</v>
      </c>
      <c r="H15" s="277">
        <f>Заявки!B298</f>
        <v>0</v>
      </c>
      <c r="I15" s="8"/>
      <c r="J15" s="14"/>
      <c r="K15" s="8"/>
      <c r="L15" s="15"/>
    </row>
    <row r="16" spans="1:12" ht="15" customHeight="1">
      <c r="A16" s="7">
        <f>Заявки!A252</f>
        <v>0</v>
      </c>
      <c r="B16" s="277">
        <f>Заявки!B252</f>
        <v>0</v>
      </c>
      <c r="C16" s="8"/>
      <c r="D16" s="14"/>
      <c r="E16" s="8"/>
      <c r="F16" s="15"/>
      <c r="G16" s="7">
        <f>Заявки!A299</f>
        <v>0</v>
      </c>
      <c r="H16" s="277">
        <f>Заявки!B299</f>
        <v>0</v>
      </c>
      <c r="I16" s="8"/>
      <c r="J16" s="14"/>
      <c r="K16" s="8"/>
      <c r="L16" s="15"/>
    </row>
    <row r="17" spans="1:12" ht="15" customHeight="1">
      <c r="A17" s="7">
        <f>Заявки!A253</f>
        <v>0</v>
      </c>
      <c r="B17" s="276">
        <f>Заявки!B253</f>
        <v>0</v>
      </c>
      <c r="C17" s="8"/>
      <c r="D17" s="14"/>
      <c r="E17" s="8"/>
      <c r="F17" s="15"/>
      <c r="G17" s="7">
        <f>Заявки!A300</f>
        <v>0</v>
      </c>
      <c r="H17" s="277">
        <f>Заявки!B300</f>
        <v>0</v>
      </c>
      <c r="I17" s="8"/>
      <c r="J17" s="14"/>
      <c r="K17" s="8"/>
      <c r="L17" s="15"/>
    </row>
    <row r="18" spans="1:12" ht="15" customHeight="1">
      <c r="A18" s="7">
        <f>Заявки!A254</f>
        <v>0</v>
      </c>
      <c r="B18" s="277">
        <f>Заявки!B254</f>
        <v>0</v>
      </c>
      <c r="C18" s="8"/>
      <c r="D18" s="14"/>
      <c r="E18" s="8"/>
      <c r="F18" s="15"/>
      <c r="G18" s="7">
        <f>Заявки!A301</f>
        <v>0</v>
      </c>
      <c r="H18" s="277">
        <f>Заявки!B301</f>
        <v>0</v>
      </c>
      <c r="I18" s="8"/>
      <c r="J18" s="14"/>
      <c r="K18" s="8"/>
      <c r="L18" s="15"/>
    </row>
    <row r="19" spans="1:12" ht="15" customHeight="1">
      <c r="A19" s="7">
        <f>Заявки!A255</f>
        <v>0</v>
      </c>
      <c r="B19" s="276">
        <f>Заявки!B255</f>
        <v>0</v>
      </c>
      <c r="C19" s="8"/>
      <c r="D19" s="14"/>
      <c r="E19" s="8"/>
      <c r="F19" s="15"/>
      <c r="G19" s="7">
        <f>Заявки!A302</f>
        <v>0</v>
      </c>
      <c r="H19" s="277">
        <f>Заявки!B302</f>
        <v>0</v>
      </c>
      <c r="I19" s="8"/>
      <c r="J19" s="14">
        <v>2</v>
      </c>
      <c r="K19" s="8"/>
      <c r="L19" s="15"/>
    </row>
    <row r="20" spans="1:12" ht="15" customHeight="1">
      <c r="A20" s="7">
        <f>Заявки!A256</f>
        <v>0</v>
      </c>
      <c r="B20" s="277">
        <f>Заявки!B256</f>
        <v>0</v>
      </c>
      <c r="C20" s="8"/>
      <c r="D20" s="14"/>
      <c r="E20" s="8"/>
      <c r="F20" s="15"/>
      <c r="G20" s="7">
        <f>Заявки!A303</f>
        <v>0</v>
      </c>
      <c r="H20" s="277">
        <f>Заявки!B303</f>
        <v>0</v>
      </c>
      <c r="I20" s="8"/>
      <c r="J20" s="14"/>
      <c r="K20" s="8"/>
      <c r="L20" s="15"/>
    </row>
    <row r="21" spans="1:12" ht="15" customHeight="1">
      <c r="A21" s="7">
        <f>Заявки!A257</f>
        <v>0</v>
      </c>
      <c r="B21" s="277">
        <f>Заявки!B257</f>
        <v>0</v>
      </c>
      <c r="C21" s="8"/>
      <c r="D21" s="14"/>
      <c r="E21" s="8"/>
      <c r="F21" s="15"/>
      <c r="G21" s="7">
        <f>Заявки!A304</f>
        <v>0</v>
      </c>
      <c r="H21" s="277">
        <f>Заявки!B304</f>
        <v>0</v>
      </c>
      <c r="I21" s="8"/>
      <c r="J21" s="14"/>
      <c r="K21" s="8"/>
      <c r="L21" s="15"/>
    </row>
    <row r="22" spans="1:12" ht="15" customHeight="1">
      <c r="A22" s="7">
        <f>Заявки!A258</f>
        <v>0</v>
      </c>
      <c r="B22" s="276">
        <f>Заявки!B258</f>
        <v>0</v>
      </c>
      <c r="C22" s="8"/>
      <c r="D22" s="14">
        <v>1</v>
      </c>
      <c r="E22" s="8"/>
      <c r="F22" s="15"/>
      <c r="G22" s="7">
        <f>Заявки!A305</f>
        <v>0</v>
      </c>
      <c r="H22" s="277">
        <f>Заявки!B305</f>
        <v>0</v>
      </c>
      <c r="I22" s="8"/>
      <c r="J22" s="14"/>
      <c r="K22" s="8"/>
      <c r="L22" s="15"/>
    </row>
    <row r="23" spans="1:12" ht="15" customHeight="1">
      <c r="A23" s="7">
        <f>Заявки!A259</f>
        <v>0</v>
      </c>
      <c r="B23" s="276">
        <f>Заявки!B259</f>
        <v>0</v>
      </c>
      <c r="C23" s="8"/>
      <c r="D23" s="14">
        <v>3</v>
      </c>
      <c r="E23" s="8"/>
      <c r="F23" s="15"/>
      <c r="G23" s="7">
        <f>Заявки!A306</f>
        <v>0</v>
      </c>
      <c r="H23" s="277">
        <f>Заявки!B306</f>
        <v>0</v>
      </c>
      <c r="I23" s="8"/>
      <c r="J23" s="14"/>
      <c r="K23" s="8"/>
      <c r="L23" s="15"/>
    </row>
    <row r="24" spans="1:12" ht="15" customHeight="1">
      <c r="A24" s="7">
        <f>Заявки!A260</f>
        <v>0</v>
      </c>
      <c r="B24" s="276">
        <f>Заявки!B260</f>
        <v>0</v>
      </c>
      <c r="C24" s="8"/>
      <c r="D24" s="14"/>
      <c r="E24" s="8"/>
      <c r="F24" s="15"/>
      <c r="G24" s="7">
        <f>Заявки!A307</f>
        <v>0</v>
      </c>
      <c r="H24" s="277">
        <f>Заявки!B307</f>
        <v>0</v>
      </c>
      <c r="I24" s="8"/>
      <c r="J24" s="14"/>
      <c r="K24" s="8"/>
      <c r="L24" s="15"/>
    </row>
    <row r="25" spans="1:12" ht="15" customHeight="1">
      <c r="A25" s="7">
        <f>Заявки!A261</f>
        <v>0</v>
      </c>
      <c r="B25" s="276">
        <f>Заявки!B261</f>
        <v>0</v>
      </c>
      <c r="C25" s="8"/>
      <c r="D25" s="14">
        <v>1</v>
      </c>
      <c r="E25" s="8"/>
      <c r="F25" s="15"/>
      <c r="G25" s="7">
        <f>Заявки!A308</f>
        <v>0</v>
      </c>
      <c r="H25" s="277">
        <f>Заявки!B308</f>
        <v>0</v>
      </c>
      <c r="I25" s="8"/>
      <c r="J25" s="14">
        <v>2</v>
      </c>
      <c r="K25" s="8"/>
      <c r="L25" s="15"/>
    </row>
    <row r="26" spans="1:12" ht="15" customHeight="1">
      <c r="A26" s="7">
        <f>Заявки!A262</f>
        <v>0</v>
      </c>
      <c r="B26" s="277">
        <f>Заявки!B262</f>
        <v>0</v>
      </c>
      <c r="C26" s="8"/>
      <c r="D26" s="14"/>
      <c r="E26" s="8"/>
      <c r="F26" s="15"/>
      <c r="G26" s="7">
        <f>Заявки!A309</f>
        <v>0</v>
      </c>
      <c r="H26" s="277">
        <f>Заявки!B309</f>
        <v>0</v>
      </c>
      <c r="I26" s="8"/>
      <c r="J26" s="14"/>
      <c r="K26" s="8"/>
      <c r="L26" s="15"/>
    </row>
    <row r="27" spans="1:12" ht="15" customHeight="1">
      <c r="A27" s="7">
        <f>Заявки!A263</f>
        <v>0</v>
      </c>
      <c r="B27" s="277">
        <f>Заявки!B263</f>
        <v>0</v>
      </c>
      <c r="C27" s="8"/>
      <c r="D27" s="14"/>
      <c r="E27" s="8"/>
      <c r="F27" s="15"/>
      <c r="G27" s="7">
        <f>Заявки!A310</f>
        <v>0</v>
      </c>
      <c r="H27" s="277">
        <f>Заявки!B310</f>
        <v>0</v>
      </c>
      <c r="I27" s="8"/>
      <c r="J27" s="14">
        <v>1</v>
      </c>
      <c r="K27" s="8"/>
      <c r="L27" s="15"/>
    </row>
    <row r="28" spans="1:12" ht="15" customHeight="1">
      <c r="A28" s="7">
        <f>Заявки!A264</f>
        <v>0</v>
      </c>
      <c r="B28" s="277">
        <f>Заявки!B264</f>
        <v>0</v>
      </c>
      <c r="C28" s="8"/>
      <c r="D28" s="14"/>
      <c r="E28" s="8"/>
      <c r="F28" s="15"/>
      <c r="G28" s="7">
        <f>Заявки!A311</f>
        <v>0</v>
      </c>
      <c r="H28" s="277">
        <f>Заявки!B311</f>
        <v>0</v>
      </c>
      <c r="I28" s="8"/>
      <c r="J28" s="14"/>
      <c r="K28" s="8"/>
      <c r="L28" s="15"/>
    </row>
    <row r="29" spans="1:12" ht="15" customHeight="1">
      <c r="A29" s="7">
        <f>Заявки!A265</f>
        <v>0</v>
      </c>
      <c r="B29" s="277">
        <f>Заявки!B265</f>
        <v>0</v>
      </c>
      <c r="C29" s="8"/>
      <c r="D29" s="14">
        <v>1</v>
      </c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>
        <f>Заявки!A266</f>
        <v>0</v>
      </c>
      <c r="B30" s="276">
        <f>Заявки!B266</f>
        <v>0</v>
      </c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>
        <f>Заявки!A267</f>
        <v>0</v>
      </c>
      <c r="B31" s="277">
        <f>Заявки!B267</f>
        <v>0</v>
      </c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>
        <f>Заявки!A268</f>
        <v>0</v>
      </c>
      <c r="B32" s="277">
        <f>Заявки!B268</f>
        <v>0</v>
      </c>
      <c r="C32" s="8"/>
      <c r="D32" s="14">
        <v>2</v>
      </c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>
        <f>Заявки!A269</f>
        <v>0</v>
      </c>
      <c r="B33" s="277">
        <f>Заявки!B269</f>
        <v>0</v>
      </c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3</v>
      </c>
      <c r="D45" s="303">
        <f>I45-C45</f>
        <v>5</v>
      </c>
      <c r="E45" s="303"/>
      <c r="F45" s="303"/>
      <c r="G45" s="303"/>
      <c r="H45" s="27"/>
      <c r="I45" s="304">
        <f>SUM(D14:D38)</f>
        <v>8</v>
      </c>
      <c r="J45" s="304"/>
      <c r="K45" s="304"/>
      <c r="L45" s="304"/>
    </row>
    <row r="46" spans="1:12" ht="15.75">
      <c r="A46" s="305" t="s">
        <v>27</v>
      </c>
      <c r="B46" s="305"/>
      <c r="C46" s="28">
        <v>4</v>
      </c>
      <c r="D46" s="303">
        <f>I46-C46</f>
        <v>3</v>
      </c>
      <c r="E46" s="303"/>
      <c r="F46" s="306"/>
      <c r="G46" s="306"/>
      <c r="H46" s="28"/>
      <c r="I46" s="304">
        <f>SUM(J14:J38)</f>
        <v>7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48"/>
  <sheetViews>
    <sheetView zoomScale="115" zoomScaleNormal="115" zoomScalePageLayoutView="0" workbookViewId="0" topLeftCell="A25">
      <selection activeCell="D45" activeCellId="1" sqref="C3:C51 D4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475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/>
      <c r="B14" s="277"/>
      <c r="C14" s="9"/>
      <c r="D14" s="10"/>
      <c r="E14" s="9"/>
      <c r="F14" s="11"/>
      <c r="G14" s="7"/>
      <c r="H14" s="277"/>
      <c r="I14" s="9"/>
      <c r="J14" s="10"/>
      <c r="K14" s="9"/>
      <c r="L14" s="11"/>
    </row>
    <row r="15" spans="1:12" ht="15" customHeight="1">
      <c r="A15" s="7"/>
      <c r="B15" s="277"/>
      <c r="C15" s="8"/>
      <c r="D15" s="14"/>
      <c r="E15" s="8"/>
      <c r="F15" s="15"/>
      <c r="G15" s="7"/>
      <c r="H15" s="277"/>
      <c r="I15" s="8"/>
      <c r="J15" s="14"/>
      <c r="K15" s="8"/>
      <c r="L15" s="15"/>
    </row>
    <row r="16" spans="1:12" ht="15" customHeight="1">
      <c r="A16" s="7"/>
      <c r="B16" s="277"/>
      <c r="C16" s="8"/>
      <c r="D16" s="14"/>
      <c r="E16" s="8"/>
      <c r="F16" s="15"/>
      <c r="G16" s="7"/>
      <c r="H16" s="277"/>
      <c r="I16" s="8"/>
      <c r="J16" s="14"/>
      <c r="K16" s="8"/>
      <c r="L16" s="15"/>
    </row>
    <row r="17" spans="1:12" ht="15" customHeight="1">
      <c r="A17" s="7"/>
      <c r="B17" s="277"/>
      <c r="C17" s="8"/>
      <c r="D17" s="14"/>
      <c r="E17" s="8"/>
      <c r="F17" s="15"/>
      <c r="G17" s="7"/>
      <c r="H17" s="277"/>
      <c r="I17" s="8"/>
      <c r="J17" s="14"/>
      <c r="K17" s="8"/>
      <c r="L17" s="15"/>
    </row>
    <row r="18" spans="1:12" ht="15" customHeight="1">
      <c r="A18" s="7"/>
      <c r="B18" s="277"/>
      <c r="C18" s="8"/>
      <c r="D18" s="14"/>
      <c r="E18" s="8"/>
      <c r="F18" s="15"/>
      <c r="G18" s="7"/>
      <c r="H18" s="277"/>
      <c r="I18" s="8"/>
      <c r="J18" s="14"/>
      <c r="K18" s="8"/>
      <c r="L18" s="15"/>
    </row>
    <row r="19" spans="1:12" ht="15" customHeight="1">
      <c r="A19" s="7"/>
      <c r="B19" s="277"/>
      <c r="C19" s="8"/>
      <c r="D19" s="14"/>
      <c r="E19" s="8"/>
      <c r="F19" s="15"/>
      <c r="G19" s="7"/>
      <c r="H19" s="277"/>
      <c r="I19" s="8"/>
      <c r="J19" s="14"/>
      <c r="K19" s="8"/>
      <c r="L19" s="15"/>
    </row>
    <row r="20" spans="1:12" ht="15" customHeight="1">
      <c r="A20" s="7"/>
      <c r="B20" s="277"/>
      <c r="C20" s="8"/>
      <c r="D20" s="14"/>
      <c r="E20" s="8"/>
      <c r="F20" s="15"/>
      <c r="G20" s="7"/>
      <c r="H20" s="277"/>
      <c r="I20" s="8"/>
      <c r="J20" s="14"/>
      <c r="K20" s="8"/>
      <c r="L20" s="15"/>
    </row>
    <row r="21" spans="1:12" ht="15" customHeight="1">
      <c r="A21" s="7"/>
      <c r="B21" s="277"/>
      <c r="C21" s="8"/>
      <c r="D21" s="14"/>
      <c r="E21" s="8"/>
      <c r="F21" s="15"/>
      <c r="G21" s="7"/>
      <c r="H21" s="277"/>
      <c r="I21" s="8"/>
      <c r="J21" s="14"/>
      <c r="K21" s="8"/>
      <c r="L21" s="15"/>
    </row>
    <row r="22" spans="1:12" ht="15" customHeight="1">
      <c r="A22" s="7"/>
      <c r="B22" s="277"/>
      <c r="C22" s="8"/>
      <c r="D22" s="14"/>
      <c r="E22" s="8"/>
      <c r="F22" s="15"/>
      <c r="G22" s="7"/>
      <c r="H22" s="277"/>
      <c r="I22" s="8"/>
      <c r="J22" s="14"/>
      <c r="K22" s="8"/>
      <c r="L22" s="15"/>
    </row>
    <row r="23" spans="1:12" ht="15" customHeight="1">
      <c r="A23" s="7"/>
      <c r="B23" s="277"/>
      <c r="C23" s="8"/>
      <c r="D23" s="14"/>
      <c r="E23" s="8"/>
      <c r="F23" s="15"/>
      <c r="G23" s="7"/>
      <c r="H23" s="277"/>
      <c r="I23" s="8"/>
      <c r="J23" s="14"/>
      <c r="K23" s="8"/>
      <c r="L23" s="15"/>
    </row>
    <row r="24" spans="1:12" ht="15" customHeight="1">
      <c r="A24" s="7"/>
      <c r="B24" s="277"/>
      <c r="C24" s="8"/>
      <c r="D24" s="14"/>
      <c r="E24" s="8"/>
      <c r="F24" s="15"/>
      <c r="G24" s="7"/>
      <c r="H24" s="277"/>
      <c r="I24" s="8"/>
      <c r="J24" s="14"/>
      <c r="K24" s="8"/>
      <c r="L24" s="15"/>
    </row>
    <row r="25" spans="1:12" ht="15" customHeight="1">
      <c r="A25" s="7"/>
      <c r="B25" s="277"/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0</v>
      </c>
      <c r="E45" s="303"/>
      <c r="F45" s="303"/>
      <c r="G45" s="303"/>
      <c r="H45" s="27"/>
      <c r="I45" s="304">
        <f>SUM(D14:D38)</f>
        <v>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0</v>
      </c>
      <c r="E46" s="303"/>
      <c r="F46" s="306"/>
      <c r="G46" s="306"/>
      <c r="H46" s="28"/>
      <c r="I46" s="304">
        <f>SUM(J14:J38)</f>
        <v>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2:L48"/>
  <sheetViews>
    <sheetView zoomScale="115" zoomScaleNormal="115" zoomScalePageLayoutView="0" workbookViewId="0" topLeftCell="A1">
      <selection activeCell="O18" activeCellId="1" sqref="C3:C51 O18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476</v>
      </c>
      <c r="B7" s="322"/>
      <c r="C7" s="323" t="s">
        <v>477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Заявки!A296</f>
        <v>Вымпел</v>
      </c>
      <c r="D11" s="335"/>
      <c r="E11" s="335"/>
      <c r="F11" s="335"/>
      <c r="G11" s="317" t="s">
        <v>358</v>
      </c>
      <c r="H11" s="317"/>
      <c r="I11" s="336" t="str">
        <f>Заявки!A107</f>
        <v>Авангард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Заявки!A297</f>
        <v>0</v>
      </c>
      <c r="B14" s="277">
        <f>Заявки!B297</f>
        <v>0</v>
      </c>
      <c r="C14" s="9"/>
      <c r="D14" s="10">
        <v>3</v>
      </c>
      <c r="E14" s="9"/>
      <c r="F14" s="11"/>
      <c r="G14" s="7">
        <f>Заявки!A108</f>
        <v>0</v>
      </c>
      <c r="H14" s="277">
        <f>Заявки!B108</f>
        <v>0</v>
      </c>
      <c r="I14" s="9"/>
      <c r="J14" s="10"/>
      <c r="K14" s="9"/>
      <c r="L14" s="11"/>
    </row>
    <row r="15" spans="1:12" ht="15" customHeight="1">
      <c r="A15" s="7">
        <f>Заявки!A298</f>
        <v>0</v>
      </c>
      <c r="B15" s="277">
        <f>Заявки!B298</f>
        <v>0</v>
      </c>
      <c r="C15" s="8"/>
      <c r="D15" s="14"/>
      <c r="E15" s="8"/>
      <c r="F15" s="15"/>
      <c r="G15" s="7">
        <f>Заявки!A109</f>
        <v>0</v>
      </c>
      <c r="H15" s="277">
        <f>Заявки!B109</f>
        <v>0</v>
      </c>
      <c r="I15" s="8"/>
      <c r="J15" s="14"/>
      <c r="K15" s="8"/>
      <c r="L15" s="15"/>
    </row>
    <row r="16" spans="1:12" ht="15" customHeight="1">
      <c r="A16" s="7">
        <f>Заявки!A299</f>
        <v>0</v>
      </c>
      <c r="B16" s="277">
        <f>Заявки!B299</f>
        <v>0</v>
      </c>
      <c r="C16" s="8"/>
      <c r="D16" s="14"/>
      <c r="E16" s="8"/>
      <c r="F16" s="15"/>
      <c r="G16" s="7">
        <f>Заявки!A110</f>
        <v>0</v>
      </c>
      <c r="H16" s="277">
        <f>Заявки!B110</f>
        <v>0</v>
      </c>
      <c r="I16" s="8"/>
      <c r="J16" s="14"/>
      <c r="K16" s="8"/>
      <c r="L16" s="15"/>
    </row>
    <row r="17" spans="1:12" ht="15" customHeight="1">
      <c r="A17" s="7">
        <f>Заявки!A300</f>
        <v>0</v>
      </c>
      <c r="B17" s="277">
        <f>Заявки!B300</f>
        <v>0</v>
      </c>
      <c r="C17" s="8"/>
      <c r="D17" s="14"/>
      <c r="E17" s="8"/>
      <c r="F17" s="15"/>
      <c r="G17" s="7">
        <f>Заявки!A111</f>
        <v>0</v>
      </c>
      <c r="H17" s="277">
        <f>Заявки!B111</f>
        <v>0</v>
      </c>
      <c r="I17" s="8"/>
      <c r="J17" s="14"/>
      <c r="K17" s="8"/>
      <c r="L17" s="15"/>
    </row>
    <row r="18" spans="1:12" ht="15" customHeight="1">
      <c r="A18" s="7">
        <f>Заявки!A301</f>
        <v>0</v>
      </c>
      <c r="B18" s="277">
        <f>Заявки!B301</f>
        <v>0</v>
      </c>
      <c r="C18" s="8"/>
      <c r="D18" s="14"/>
      <c r="E18" s="8"/>
      <c r="F18" s="15"/>
      <c r="G18" s="7">
        <f>Заявки!A112</f>
        <v>0</v>
      </c>
      <c r="H18" s="277">
        <f>Заявки!B112</f>
        <v>0</v>
      </c>
      <c r="I18" s="8"/>
      <c r="J18" s="14"/>
      <c r="K18" s="8"/>
      <c r="L18" s="15"/>
    </row>
    <row r="19" spans="1:12" ht="15" customHeight="1">
      <c r="A19" s="7">
        <f>Заявки!A302</f>
        <v>0</v>
      </c>
      <c r="B19" s="277">
        <f>Заявки!B302</f>
        <v>0</v>
      </c>
      <c r="C19" s="8"/>
      <c r="D19" s="14">
        <v>1</v>
      </c>
      <c r="E19" s="8"/>
      <c r="F19" s="15"/>
      <c r="G19" s="7">
        <f>Заявки!A113</f>
        <v>0</v>
      </c>
      <c r="H19" s="277">
        <f>Заявки!B113</f>
        <v>0</v>
      </c>
      <c r="I19" s="8"/>
      <c r="J19" s="14"/>
      <c r="K19" s="8"/>
      <c r="L19" s="15"/>
    </row>
    <row r="20" spans="1:12" ht="15" customHeight="1">
      <c r="A20" s="7">
        <f>Заявки!A303</f>
        <v>0</v>
      </c>
      <c r="B20" s="277">
        <f>Заявки!B303</f>
        <v>0</v>
      </c>
      <c r="C20" s="8"/>
      <c r="D20" s="14"/>
      <c r="E20" s="8"/>
      <c r="F20" s="15"/>
      <c r="G20" s="7">
        <f>Заявки!A114</f>
        <v>0</v>
      </c>
      <c r="H20" s="277">
        <f>Заявки!B114</f>
        <v>0</v>
      </c>
      <c r="I20" s="8"/>
      <c r="J20" s="14"/>
      <c r="K20" s="8"/>
      <c r="L20" s="15"/>
    </row>
    <row r="21" spans="1:12" ht="15" customHeight="1">
      <c r="A21" s="7">
        <f>Заявки!A304</f>
        <v>0</v>
      </c>
      <c r="B21" s="277">
        <f>Заявки!B304</f>
        <v>0</v>
      </c>
      <c r="C21" s="8"/>
      <c r="D21" s="14"/>
      <c r="E21" s="8"/>
      <c r="F21" s="15"/>
      <c r="G21" s="7">
        <f>Заявки!A115</f>
        <v>0</v>
      </c>
      <c r="H21" s="277">
        <f>Заявки!B115</f>
        <v>0</v>
      </c>
      <c r="I21" s="8"/>
      <c r="J21" s="14"/>
      <c r="K21" s="8"/>
      <c r="L21" s="15"/>
    </row>
    <row r="22" spans="1:12" ht="15" customHeight="1">
      <c r="A22" s="7">
        <f>Заявки!A305</f>
        <v>0</v>
      </c>
      <c r="B22" s="277">
        <f>Заявки!B305</f>
        <v>0</v>
      </c>
      <c r="C22" s="8"/>
      <c r="D22" s="14"/>
      <c r="E22" s="8"/>
      <c r="F22" s="15"/>
      <c r="G22" s="7">
        <f>Заявки!A116</f>
        <v>0</v>
      </c>
      <c r="H22" s="277">
        <f>Заявки!B116</f>
        <v>0</v>
      </c>
      <c r="I22" s="8"/>
      <c r="J22" s="14"/>
      <c r="K22" s="8"/>
      <c r="L22" s="15"/>
    </row>
    <row r="23" spans="1:12" ht="15" customHeight="1">
      <c r="A23" s="7">
        <f>Заявки!A306</f>
        <v>0</v>
      </c>
      <c r="B23" s="277">
        <f>Заявки!B306</f>
        <v>0</v>
      </c>
      <c r="C23" s="8"/>
      <c r="D23" s="14"/>
      <c r="E23" s="8"/>
      <c r="F23" s="15"/>
      <c r="G23" s="7">
        <f>Заявки!A117</f>
        <v>0</v>
      </c>
      <c r="H23" s="277">
        <f>Заявки!B117</f>
        <v>0</v>
      </c>
      <c r="I23" s="8"/>
      <c r="J23" s="14"/>
      <c r="K23" s="8"/>
      <c r="L23" s="15"/>
    </row>
    <row r="24" spans="1:12" ht="15" customHeight="1">
      <c r="A24" s="7">
        <f>Заявки!A307</f>
        <v>0</v>
      </c>
      <c r="B24" s="277">
        <f>Заявки!B307</f>
        <v>0</v>
      </c>
      <c r="C24" s="8"/>
      <c r="D24" s="14"/>
      <c r="E24" s="8"/>
      <c r="F24" s="15"/>
      <c r="G24" s="7">
        <f>Заявки!A118</f>
        <v>0</v>
      </c>
      <c r="H24" s="277">
        <f>Заявки!B118</f>
        <v>0</v>
      </c>
      <c r="I24" s="8"/>
      <c r="J24" s="14"/>
      <c r="K24" s="8"/>
      <c r="L24" s="15"/>
    </row>
    <row r="25" spans="1:12" ht="15" customHeight="1">
      <c r="A25" s="7">
        <f>Заявки!A308</f>
        <v>0</v>
      </c>
      <c r="B25" s="277">
        <f>Заявки!B308</f>
        <v>0</v>
      </c>
      <c r="C25" s="8"/>
      <c r="D25" s="14">
        <v>2</v>
      </c>
      <c r="E25" s="8"/>
      <c r="F25" s="15"/>
      <c r="G25" s="7">
        <f>Заявки!A119</f>
        <v>0</v>
      </c>
      <c r="H25" s="277">
        <f>Заявки!B119</f>
        <v>0</v>
      </c>
      <c r="I25" s="8"/>
      <c r="J25" s="14"/>
      <c r="K25" s="8"/>
      <c r="L25" s="15"/>
    </row>
    <row r="26" spans="1:12" ht="15" customHeight="1">
      <c r="A26" s="7">
        <f>Заявки!A309</f>
        <v>0</v>
      </c>
      <c r="B26" s="277">
        <f>Заявки!B309</f>
        <v>0</v>
      </c>
      <c r="C26" s="8"/>
      <c r="D26" s="14"/>
      <c r="E26" s="8"/>
      <c r="F26" s="15"/>
      <c r="G26" s="7">
        <f>Заявки!A120</f>
        <v>0</v>
      </c>
      <c r="H26" s="277">
        <f>Заявки!B120</f>
        <v>0</v>
      </c>
      <c r="I26" s="8"/>
      <c r="J26" s="14"/>
      <c r="K26" s="8"/>
      <c r="L26" s="15"/>
    </row>
    <row r="27" spans="1:12" ht="15" customHeight="1">
      <c r="A27" s="7">
        <f>Заявки!A310</f>
        <v>0</v>
      </c>
      <c r="B27" s="277">
        <f>Заявки!B310</f>
        <v>0</v>
      </c>
      <c r="C27" s="8"/>
      <c r="D27" s="14">
        <v>1</v>
      </c>
      <c r="E27" s="8"/>
      <c r="F27" s="15"/>
      <c r="G27" s="7"/>
      <c r="H27" s="277"/>
      <c r="I27" s="8"/>
      <c r="J27" s="14">
        <v>5</v>
      </c>
      <c r="K27" s="8"/>
      <c r="L27" s="15"/>
    </row>
    <row r="28" spans="1:12" ht="15" customHeight="1">
      <c r="A28" s="7">
        <f>Заявки!A311</f>
        <v>0</v>
      </c>
      <c r="B28" s="277">
        <f>Заявки!B311</f>
        <v>0</v>
      </c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4</v>
      </c>
      <c r="D45" s="303">
        <f>I45-C45</f>
        <v>3</v>
      </c>
      <c r="E45" s="303"/>
      <c r="F45" s="303"/>
      <c r="G45" s="303"/>
      <c r="H45" s="27"/>
      <c r="I45" s="304">
        <f>SUM(D14:D38)</f>
        <v>7</v>
      </c>
      <c r="J45" s="304"/>
      <c r="K45" s="304"/>
      <c r="L45" s="304"/>
    </row>
    <row r="46" spans="1:12" ht="15.75">
      <c r="A46" s="305" t="s">
        <v>27</v>
      </c>
      <c r="B46" s="305"/>
      <c r="C46" s="28">
        <v>3</v>
      </c>
      <c r="D46" s="303">
        <f>I46-C46</f>
        <v>2</v>
      </c>
      <c r="E46" s="303"/>
      <c r="F46" s="306"/>
      <c r="G46" s="306"/>
      <c r="H46" s="28"/>
      <c r="I46" s="304">
        <f>SUM(J14:J38)</f>
        <v>5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48"/>
  <sheetViews>
    <sheetView zoomScale="115" zoomScaleNormal="115" zoomScalePageLayoutView="0" workbookViewId="0" topLeftCell="A31">
      <selection activeCell="D45" activeCellId="1" sqref="C3:C51 D4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478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/>
      <c r="B14" s="277"/>
      <c r="C14" s="9"/>
      <c r="D14" s="10"/>
      <c r="E14" s="9"/>
      <c r="F14" s="11"/>
      <c r="G14" s="7"/>
      <c r="H14" s="277"/>
      <c r="I14" s="9"/>
      <c r="J14" s="10"/>
      <c r="K14" s="9"/>
      <c r="L14" s="11"/>
    </row>
    <row r="15" spans="1:12" ht="15" customHeight="1">
      <c r="A15" s="7"/>
      <c r="B15" s="277"/>
      <c r="C15" s="8"/>
      <c r="D15" s="14"/>
      <c r="E15" s="8"/>
      <c r="F15" s="15"/>
      <c r="G15" s="7"/>
      <c r="H15" s="277"/>
      <c r="I15" s="8"/>
      <c r="J15" s="14"/>
      <c r="K15" s="8"/>
      <c r="L15" s="15"/>
    </row>
    <row r="16" spans="1:12" ht="15" customHeight="1">
      <c r="A16" s="7"/>
      <c r="B16" s="277"/>
      <c r="C16" s="8"/>
      <c r="D16" s="14"/>
      <c r="E16" s="8"/>
      <c r="F16" s="15"/>
      <c r="G16" s="7"/>
      <c r="H16" s="277"/>
      <c r="I16" s="8"/>
      <c r="J16" s="14"/>
      <c r="K16" s="8"/>
      <c r="L16" s="15"/>
    </row>
    <row r="17" spans="1:12" ht="15" customHeight="1">
      <c r="A17" s="7"/>
      <c r="B17" s="277"/>
      <c r="C17" s="8"/>
      <c r="D17" s="14"/>
      <c r="E17" s="8"/>
      <c r="F17" s="15"/>
      <c r="G17" s="7"/>
      <c r="H17" s="277"/>
      <c r="I17" s="8"/>
      <c r="J17" s="14"/>
      <c r="K17" s="8"/>
      <c r="L17" s="15"/>
    </row>
    <row r="18" spans="1:12" ht="15" customHeight="1">
      <c r="A18" s="7"/>
      <c r="B18" s="277"/>
      <c r="C18" s="8"/>
      <c r="D18" s="14"/>
      <c r="E18" s="8"/>
      <c r="F18" s="15"/>
      <c r="G18" s="7"/>
      <c r="H18" s="277"/>
      <c r="I18" s="8"/>
      <c r="J18" s="14"/>
      <c r="K18" s="8"/>
      <c r="L18" s="15"/>
    </row>
    <row r="19" spans="1:12" ht="15" customHeight="1">
      <c r="A19" s="7"/>
      <c r="B19" s="277"/>
      <c r="C19" s="8"/>
      <c r="D19" s="14"/>
      <c r="E19" s="8"/>
      <c r="F19" s="15"/>
      <c r="G19" s="7"/>
      <c r="H19" s="277"/>
      <c r="I19" s="8"/>
      <c r="J19" s="14"/>
      <c r="K19" s="8"/>
      <c r="L19" s="15"/>
    </row>
    <row r="20" spans="1:12" ht="15" customHeight="1">
      <c r="A20" s="7"/>
      <c r="B20" s="277"/>
      <c r="C20" s="8"/>
      <c r="D20" s="14"/>
      <c r="E20" s="8"/>
      <c r="F20" s="15"/>
      <c r="G20" s="7"/>
      <c r="H20" s="277"/>
      <c r="I20" s="8"/>
      <c r="J20" s="14"/>
      <c r="K20" s="8"/>
      <c r="L20" s="15"/>
    </row>
    <row r="21" spans="1:12" ht="15" customHeight="1">
      <c r="A21" s="7"/>
      <c r="B21" s="277"/>
      <c r="C21" s="8"/>
      <c r="D21" s="14"/>
      <c r="E21" s="8"/>
      <c r="F21" s="15"/>
      <c r="G21" s="7"/>
      <c r="H21" s="277"/>
      <c r="I21" s="8"/>
      <c r="J21" s="14"/>
      <c r="K21" s="8"/>
      <c r="L21" s="15"/>
    </row>
    <row r="22" spans="1:12" ht="15" customHeight="1">
      <c r="A22" s="7"/>
      <c r="B22" s="277"/>
      <c r="C22" s="8"/>
      <c r="D22" s="14"/>
      <c r="E22" s="8"/>
      <c r="F22" s="15"/>
      <c r="G22" s="7"/>
      <c r="H22" s="277"/>
      <c r="I22" s="8"/>
      <c r="J22" s="14"/>
      <c r="K22" s="8"/>
      <c r="L22" s="15"/>
    </row>
    <row r="23" spans="1:12" ht="15" customHeight="1">
      <c r="A23" s="7"/>
      <c r="B23" s="277"/>
      <c r="C23" s="8"/>
      <c r="D23" s="14"/>
      <c r="E23" s="8"/>
      <c r="F23" s="15"/>
      <c r="G23" s="7"/>
      <c r="H23" s="277"/>
      <c r="I23" s="8"/>
      <c r="J23" s="14"/>
      <c r="K23" s="8"/>
      <c r="L23" s="15"/>
    </row>
    <row r="24" spans="1:12" ht="15" customHeight="1">
      <c r="A24" s="7"/>
      <c r="B24" s="277"/>
      <c r="C24" s="8"/>
      <c r="D24" s="14"/>
      <c r="E24" s="8"/>
      <c r="F24" s="15"/>
      <c r="G24" s="7"/>
      <c r="H24" s="277"/>
      <c r="I24" s="8"/>
      <c r="J24" s="14"/>
      <c r="K24" s="8"/>
      <c r="L24" s="15"/>
    </row>
    <row r="25" spans="1:12" ht="15" customHeight="1">
      <c r="A25" s="7"/>
      <c r="B25" s="277"/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0</v>
      </c>
      <c r="E45" s="303"/>
      <c r="F45" s="303"/>
      <c r="G45" s="303"/>
      <c r="H45" s="27"/>
      <c r="I45" s="304">
        <f>SUM(D14:D38)</f>
        <v>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0</v>
      </c>
      <c r="E46" s="303"/>
      <c r="F46" s="306"/>
      <c r="G46" s="306"/>
      <c r="H46" s="28"/>
      <c r="I46" s="304">
        <f>SUM(J14:J38)</f>
        <v>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48"/>
  <sheetViews>
    <sheetView zoomScale="115" zoomScaleNormal="115" zoomScalePageLayoutView="0" workbookViewId="0" topLeftCell="A31">
      <selection activeCell="D45" activeCellId="1" sqref="C3:C51 D4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479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/>
      <c r="B14" s="277"/>
      <c r="C14" s="9"/>
      <c r="D14" s="10"/>
      <c r="E14" s="9"/>
      <c r="F14" s="11"/>
      <c r="G14" s="7"/>
      <c r="H14" s="277"/>
      <c r="I14" s="9"/>
      <c r="J14" s="10"/>
      <c r="K14" s="9"/>
      <c r="L14" s="11"/>
    </row>
    <row r="15" spans="1:12" ht="15" customHeight="1">
      <c r="A15" s="7"/>
      <c r="B15" s="277"/>
      <c r="C15" s="8"/>
      <c r="D15" s="14"/>
      <c r="E15" s="8"/>
      <c r="F15" s="15"/>
      <c r="G15" s="7"/>
      <c r="H15" s="277"/>
      <c r="I15" s="8"/>
      <c r="J15" s="14"/>
      <c r="K15" s="8"/>
      <c r="L15" s="15"/>
    </row>
    <row r="16" spans="1:12" ht="15" customHeight="1">
      <c r="A16" s="7"/>
      <c r="B16" s="277"/>
      <c r="C16" s="8"/>
      <c r="D16" s="14"/>
      <c r="E16" s="8"/>
      <c r="F16" s="15"/>
      <c r="G16" s="7"/>
      <c r="H16" s="277"/>
      <c r="I16" s="8"/>
      <c r="J16" s="14"/>
      <c r="K16" s="8"/>
      <c r="L16" s="15"/>
    </row>
    <row r="17" spans="1:12" ht="15" customHeight="1">
      <c r="A17" s="7"/>
      <c r="B17" s="277"/>
      <c r="C17" s="8"/>
      <c r="D17" s="14"/>
      <c r="E17" s="8"/>
      <c r="F17" s="15"/>
      <c r="G17" s="7"/>
      <c r="H17" s="277"/>
      <c r="I17" s="8"/>
      <c r="J17" s="14"/>
      <c r="K17" s="8"/>
      <c r="L17" s="15"/>
    </row>
    <row r="18" spans="1:12" ht="15" customHeight="1">
      <c r="A18" s="7"/>
      <c r="B18" s="277"/>
      <c r="C18" s="8"/>
      <c r="D18" s="14"/>
      <c r="E18" s="8"/>
      <c r="F18" s="15"/>
      <c r="G18" s="7"/>
      <c r="H18" s="277"/>
      <c r="I18" s="8"/>
      <c r="J18" s="14"/>
      <c r="K18" s="8"/>
      <c r="L18" s="15"/>
    </row>
    <row r="19" spans="1:12" ht="15" customHeight="1">
      <c r="A19" s="7"/>
      <c r="B19" s="277"/>
      <c r="C19" s="8"/>
      <c r="D19" s="14"/>
      <c r="E19" s="8"/>
      <c r="F19" s="15"/>
      <c r="G19" s="7"/>
      <c r="H19" s="277"/>
      <c r="I19" s="8"/>
      <c r="J19" s="14"/>
      <c r="K19" s="8"/>
      <c r="L19" s="15"/>
    </row>
    <row r="20" spans="1:12" ht="15" customHeight="1">
      <c r="A20" s="7"/>
      <c r="B20" s="277"/>
      <c r="C20" s="8"/>
      <c r="D20" s="14"/>
      <c r="E20" s="8"/>
      <c r="F20" s="15"/>
      <c r="G20" s="7"/>
      <c r="H20" s="277"/>
      <c r="I20" s="8"/>
      <c r="J20" s="14"/>
      <c r="K20" s="8"/>
      <c r="L20" s="15"/>
    </row>
    <row r="21" spans="1:12" ht="15" customHeight="1">
      <c r="A21" s="7"/>
      <c r="B21" s="277"/>
      <c r="C21" s="8"/>
      <c r="D21" s="14"/>
      <c r="E21" s="8"/>
      <c r="F21" s="15"/>
      <c r="G21" s="7"/>
      <c r="H21" s="277"/>
      <c r="I21" s="8"/>
      <c r="J21" s="14"/>
      <c r="K21" s="8"/>
      <c r="L21" s="15"/>
    </row>
    <row r="22" spans="1:12" ht="15" customHeight="1">
      <c r="A22" s="7"/>
      <c r="B22" s="277"/>
      <c r="C22" s="8"/>
      <c r="D22" s="14"/>
      <c r="E22" s="8"/>
      <c r="F22" s="15"/>
      <c r="G22" s="7"/>
      <c r="H22" s="277"/>
      <c r="I22" s="8"/>
      <c r="J22" s="14"/>
      <c r="K22" s="8"/>
      <c r="L22" s="15"/>
    </row>
    <row r="23" spans="1:12" ht="15" customHeight="1">
      <c r="A23" s="7"/>
      <c r="B23" s="277"/>
      <c r="C23" s="8"/>
      <c r="D23" s="14"/>
      <c r="E23" s="8"/>
      <c r="F23" s="15"/>
      <c r="G23" s="7"/>
      <c r="H23" s="277"/>
      <c r="I23" s="8"/>
      <c r="J23" s="14"/>
      <c r="K23" s="8"/>
      <c r="L23" s="15"/>
    </row>
    <row r="24" spans="1:12" ht="15" customHeight="1">
      <c r="A24" s="7"/>
      <c r="B24" s="277"/>
      <c r="C24" s="8"/>
      <c r="D24" s="14"/>
      <c r="E24" s="8"/>
      <c r="F24" s="15"/>
      <c r="G24" s="7"/>
      <c r="H24" s="277"/>
      <c r="I24" s="8"/>
      <c r="J24" s="14"/>
      <c r="K24" s="8"/>
      <c r="L24" s="15"/>
    </row>
    <row r="25" spans="1:12" ht="15" customHeight="1">
      <c r="A25" s="7"/>
      <c r="B25" s="277"/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0</v>
      </c>
      <c r="E45" s="303"/>
      <c r="F45" s="303"/>
      <c r="G45" s="303"/>
      <c r="H45" s="27"/>
      <c r="I45" s="304">
        <f>SUM(D14:D38)</f>
        <v>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0</v>
      </c>
      <c r="E46" s="303"/>
      <c r="F46" s="306"/>
      <c r="G46" s="306"/>
      <c r="H46" s="28"/>
      <c r="I46" s="304">
        <f>SUM(J14:J38)</f>
        <v>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48"/>
  <sheetViews>
    <sheetView zoomScale="115" zoomScaleNormal="115" zoomScalePageLayoutView="0" workbookViewId="0" topLeftCell="A28">
      <selection activeCell="D45" activeCellId="1" sqref="C3:C51 D4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480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/>
      <c r="B14" s="277"/>
      <c r="C14" s="9"/>
      <c r="D14" s="10"/>
      <c r="E14" s="9"/>
      <c r="F14" s="11"/>
      <c r="G14" s="7"/>
      <c r="H14" s="277"/>
      <c r="I14" s="9"/>
      <c r="J14" s="10"/>
      <c r="K14" s="9"/>
      <c r="L14" s="11"/>
    </row>
    <row r="15" spans="1:12" ht="15" customHeight="1">
      <c r="A15" s="7"/>
      <c r="B15" s="277"/>
      <c r="C15" s="8"/>
      <c r="D15" s="14"/>
      <c r="E15" s="8"/>
      <c r="F15" s="15"/>
      <c r="G15" s="7"/>
      <c r="H15" s="277"/>
      <c r="I15" s="8"/>
      <c r="J15" s="14"/>
      <c r="K15" s="8"/>
      <c r="L15" s="15"/>
    </row>
    <row r="16" spans="1:12" ht="15" customHeight="1">
      <c r="A16" s="7"/>
      <c r="B16" s="277"/>
      <c r="C16" s="8"/>
      <c r="D16" s="14"/>
      <c r="E16" s="8"/>
      <c r="F16" s="15"/>
      <c r="G16" s="7"/>
      <c r="H16" s="277"/>
      <c r="I16" s="8"/>
      <c r="J16" s="14"/>
      <c r="K16" s="8"/>
      <c r="L16" s="15"/>
    </row>
    <row r="17" spans="1:12" ht="15" customHeight="1">
      <c r="A17" s="7"/>
      <c r="B17" s="277"/>
      <c r="C17" s="8"/>
      <c r="D17" s="14"/>
      <c r="E17" s="8"/>
      <c r="F17" s="15"/>
      <c r="G17" s="7"/>
      <c r="H17" s="277"/>
      <c r="I17" s="8"/>
      <c r="J17" s="14"/>
      <c r="K17" s="8"/>
      <c r="L17" s="15"/>
    </row>
    <row r="18" spans="1:12" ht="15" customHeight="1">
      <c r="A18" s="7"/>
      <c r="B18" s="277"/>
      <c r="C18" s="8"/>
      <c r="D18" s="14"/>
      <c r="E18" s="8"/>
      <c r="F18" s="15"/>
      <c r="G18" s="7"/>
      <c r="H18" s="277"/>
      <c r="I18" s="8"/>
      <c r="J18" s="14"/>
      <c r="K18" s="8"/>
      <c r="L18" s="15"/>
    </row>
    <row r="19" spans="1:12" ht="15" customHeight="1">
      <c r="A19" s="7"/>
      <c r="B19" s="277"/>
      <c r="C19" s="8"/>
      <c r="D19" s="14"/>
      <c r="E19" s="8"/>
      <c r="F19" s="15"/>
      <c r="G19" s="7"/>
      <c r="H19" s="277"/>
      <c r="I19" s="8"/>
      <c r="J19" s="14"/>
      <c r="K19" s="8"/>
      <c r="L19" s="15"/>
    </row>
    <row r="20" spans="1:12" ht="15" customHeight="1">
      <c r="A20" s="7"/>
      <c r="B20" s="277"/>
      <c r="C20" s="8"/>
      <c r="D20" s="14"/>
      <c r="E20" s="8"/>
      <c r="F20" s="15"/>
      <c r="G20" s="7"/>
      <c r="H20" s="277"/>
      <c r="I20" s="8"/>
      <c r="J20" s="14"/>
      <c r="K20" s="8"/>
      <c r="L20" s="15"/>
    </row>
    <row r="21" spans="1:12" ht="15" customHeight="1">
      <c r="A21" s="7"/>
      <c r="B21" s="277"/>
      <c r="C21" s="8"/>
      <c r="D21" s="14"/>
      <c r="E21" s="8"/>
      <c r="F21" s="15"/>
      <c r="G21" s="7"/>
      <c r="H21" s="277"/>
      <c r="I21" s="8"/>
      <c r="J21" s="14"/>
      <c r="K21" s="8"/>
      <c r="L21" s="15"/>
    </row>
    <row r="22" spans="1:12" ht="15" customHeight="1">
      <c r="A22" s="7"/>
      <c r="B22" s="277"/>
      <c r="C22" s="8"/>
      <c r="D22" s="14"/>
      <c r="E22" s="8"/>
      <c r="F22" s="15"/>
      <c r="G22" s="7"/>
      <c r="H22" s="277"/>
      <c r="I22" s="8"/>
      <c r="J22" s="14"/>
      <c r="K22" s="8"/>
      <c r="L22" s="15"/>
    </row>
    <row r="23" spans="1:12" ht="15" customHeight="1">
      <c r="A23" s="7"/>
      <c r="B23" s="277"/>
      <c r="C23" s="8"/>
      <c r="D23" s="14"/>
      <c r="E23" s="8"/>
      <c r="F23" s="15"/>
      <c r="G23" s="7"/>
      <c r="H23" s="277"/>
      <c r="I23" s="8"/>
      <c r="J23" s="14"/>
      <c r="K23" s="8"/>
      <c r="L23" s="15"/>
    </row>
    <row r="24" spans="1:12" ht="15" customHeight="1">
      <c r="A24" s="7"/>
      <c r="B24" s="277"/>
      <c r="C24" s="8"/>
      <c r="D24" s="14"/>
      <c r="E24" s="8"/>
      <c r="F24" s="15"/>
      <c r="G24" s="7"/>
      <c r="H24" s="277"/>
      <c r="I24" s="8"/>
      <c r="J24" s="14"/>
      <c r="K24" s="8"/>
      <c r="L24" s="15"/>
    </row>
    <row r="25" spans="1:12" ht="15" customHeight="1">
      <c r="A25" s="7"/>
      <c r="B25" s="277"/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/>
      <c r="B26" s="277"/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/>
      <c r="B27" s="277"/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/>
      <c r="B28" s="277"/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/>
      <c r="B29" s="277"/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/>
      <c r="B30" s="277"/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/>
      <c r="B31" s="277"/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/>
      <c r="B32" s="277"/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/>
      <c r="B33" s="277"/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0</v>
      </c>
      <c r="E45" s="303"/>
      <c r="F45" s="303"/>
      <c r="G45" s="303"/>
      <c r="H45" s="27"/>
      <c r="I45" s="304">
        <f>SUM(D14:D38)</f>
        <v>0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0</v>
      </c>
      <c r="E46" s="303"/>
      <c r="F46" s="306"/>
      <c r="G46" s="306"/>
      <c r="H46" s="28"/>
      <c r="I46" s="304">
        <f>SUM(J14:J38)</f>
        <v>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L48"/>
  <sheetViews>
    <sheetView zoomScale="115" zoomScaleNormal="115" zoomScalePageLayoutView="0" workbookViewId="0" topLeftCell="A4">
      <selection activeCell="R19" activeCellId="1" sqref="C3:C51 R19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476</v>
      </c>
      <c r="B7" s="322"/>
      <c r="C7" s="323" t="s">
        <v>481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Заявки!A339</f>
        <v>Юноши 1999</v>
      </c>
      <c r="D11" s="335"/>
      <c r="E11" s="335"/>
      <c r="F11" s="335"/>
      <c r="G11" s="317" t="s">
        <v>358</v>
      </c>
      <c r="H11" s="317"/>
      <c r="I11" s="336" t="str">
        <f>Заявки!A186</f>
        <v>ДВГАФК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Заявки!A340</f>
        <v>0</v>
      </c>
      <c r="B14" s="277">
        <f>Заявки!B340</f>
        <v>0</v>
      </c>
      <c r="C14" s="9"/>
      <c r="D14" s="10"/>
      <c r="E14" s="9"/>
      <c r="F14" s="11"/>
      <c r="G14" s="7">
        <f>Заявки!A187</f>
        <v>0</v>
      </c>
      <c r="H14" s="277">
        <f>Заявки!B187</f>
        <v>0</v>
      </c>
      <c r="I14" s="9"/>
      <c r="J14" s="10"/>
      <c r="K14" s="9"/>
      <c r="L14" s="11"/>
    </row>
    <row r="15" spans="1:12" ht="15" customHeight="1">
      <c r="A15" s="7">
        <f>Заявки!A341</f>
        <v>0</v>
      </c>
      <c r="B15" s="277">
        <f>Заявки!B341</f>
        <v>0</v>
      </c>
      <c r="C15" s="8"/>
      <c r="D15" s="14"/>
      <c r="E15" s="8"/>
      <c r="F15" s="15"/>
      <c r="G15" s="7">
        <f>Заявки!A188</f>
        <v>0</v>
      </c>
      <c r="H15" s="277">
        <f>Заявки!B188</f>
        <v>0</v>
      </c>
      <c r="I15" s="8"/>
      <c r="J15" s="14"/>
      <c r="K15" s="8"/>
      <c r="L15" s="15"/>
    </row>
    <row r="16" spans="1:12" ht="15" customHeight="1">
      <c r="A16" s="7">
        <f>Заявки!A342</f>
        <v>0</v>
      </c>
      <c r="B16" s="277">
        <f>Заявки!B342</f>
        <v>0</v>
      </c>
      <c r="C16" s="8"/>
      <c r="D16" s="14"/>
      <c r="E16" s="8"/>
      <c r="F16" s="15"/>
      <c r="G16" s="7">
        <f>Заявки!A189</f>
        <v>0</v>
      </c>
      <c r="H16" s="277">
        <f>Заявки!B189</f>
        <v>0</v>
      </c>
      <c r="I16" s="8"/>
      <c r="J16" s="14"/>
      <c r="K16" s="8"/>
      <c r="L16" s="15"/>
    </row>
    <row r="17" spans="1:12" ht="15" customHeight="1">
      <c r="A17" s="7">
        <f>Заявки!A343</f>
        <v>0</v>
      </c>
      <c r="B17" s="277">
        <f>Заявки!B343</f>
        <v>0</v>
      </c>
      <c r="C17" s="8"/>
      <c r="D17" s="14"/>
      <c r="E17" s="8"/>
      <c r="F17" s="15"/>
      <c r="G17" s="7">
        <f>Заявки!A190</f>
        <v>0</v>
      </c>
      <c r="H17" s="277">
        <f>Заявки!B190</f>
        <v>0</v>
      </c>
      <c r="I17" s="8"/>
      <c r="J17" s="14"/>
      <c r="K17" s="8"/>
      <c r="L17" s="15"/>
    </row>
    <row r="18" spans="1:12" ht="15" customHeight="1">
      <c r="A18" s="7">
        <f>Заявки!A344</f>
        <v>0</v>
      </c>
      <c r="B18" s="277">
        <f>Заявки!B344</f>
        <v>0</v>
      </c>
      <c r="C18" s="8"/>
      <c r="D18" s="14"/>
      <c r="E18" s="8"/>
      <c r="F18" s="15"/>
      <c r="G18" s="7">
        <f>Заявки!A191</f>
        <v>0</v>
      </c>
      <c r="H18" s="277">
        <f>Заявки!B191</f>
        <v>0</v>
      </c>
      <c r="I18" s="8"/>
      <c r="J18" s="14"/>
      <c r="K18" s="8"/>
      <c r="L18" s="15"/>
    </row>
    <row r="19" spans="1:12" ht="15" customHeight="1">
      <c r="A19" s="7">
        <f>Заявки!A345</f>
        <v>0</v>
      </c>
      <c r="B19" s="277">
        <f>Заявки!B345</f>
        <v>0</v>
      </c>
      <c r="C19" s="8"/>
      <c r="D19" s="14"/>
      <c r="E19" s="8"/>
      <c r="F19" s="15"/>
      <c r="G19" s="7">
        <f>Заявки!A192</f>
        <v>0</v>
      </c>
      <c r="H19" s="277">
        <f>Заявки!B192</f>
        <v>0</v>
      </c>
      <c r="I19" s="8"/>
      <c r="J19" s="14"/>
      <c r="K19" s="8"/>
      <c r="L19" s="15"/>
    </row>
    <row r="20" spans="1:12" ht="15" customHeight="1">
      <c r="A20" s="7">
        <f>Заявки!A346</f>
        <v>0</v>
      </c>
      <c r="B20" s="277">
        <f>Заявки!B346</f>
        <v>0</v>
      </c>
      <c r="C20" s="8"/>
      <c r="D20" s="14"/>
      <c r="E20" s="8"/>
      <c r="F20" s="15"/>
      <c r="G20" s="7">
        <f>Заявки!A193</f>
        <v>0</v>
      </c>
      <c r="H20" s="277">
        <f>Заявки!B193</f>
        <v>0</v>
      </c>
      <c r="I20" s="8"/>
      <c r="J20" s="14"/>
      <c r="K20" s="8"/>
      <c r="L20" s="15"/>
    </row>
    <row r="21" spans="1:12" ht="15" customHeight="1">
      <c r="A21" s="7">
        <f>Заявки!A347</f>
        <v>0</v>
      </c>
      <c r="B21" s="277">
        <f>Заявки!B347</f>
        <v>0</v>
      </c>
      <c r="C21" s="8"/>
      <c r="D21" s="14"/>
      <c r="E21" s="8"/>
      <c r="F21" s="15"/>
      <c r="G21" s="7">
        <f>Заявки!A194</f>
        <v>0</v>
      </c>
      <c r="H21" s="277">
        <f>Заявки!B194</f>
        <v>0</v>
      </c>
      <c r="I21" s="8"/>
      <c r="J21" s="14"/>
      <c r="K21" s="8"/>
      <c r="L21" s="15"/>
    </row>
    <row r="22" spans="1:12" ht="15" customHeight="1">
      <c r="A22" s="7">
        <f>Заявки!A348</f>
        <v>0</v>
      </c>
      <c r="B22" s="277">
        <f>Заявки!B348</f>
        <v>0</v>
      </c>
      <c r="C22" s="8"/>
      <c r="D22" s="14"/>
      <c r="E22" s="8"/>
      <c r="F22" s="15"/>
      <c r="G22" s="7">
        <f>Заявки!A195</f>
        <v>0</v>
      </c>
      <c r="H22" s="277">
        <f>Заявки!B195</f>
        <v>0</v>
      </c>
      <c r="I22" s="8"/>
      <c r="J22" s="14"/>
      <c r="K22" s="8"/>
      <c r="L22" s="15"/>
    </row>
    <row r="23" spans="1:12" ht="15" customHeight="1">
      <c r="A23" s="7">
        <f>Заявки!A349</f>
        <v>0</v>
      </c>
      <c r="B23" s="277">
        <f>Заявки!B349</f>
        <v>0</v>
      </c>
      <c r="C23" s="8"/>
      <c r="D23" s="14"/>
      <c r="E23" s="8"/>
      <c r="F23" s="15"/>
      <c r="G23" s="7">
        <f>Заявки!A196</f>
        <v>0</v>
      </c>
      <c r="H23" s="277">
        <f>Заявки!B196</f>
        <v>0</v>
      </c>
      <c r="I23" s="8"/>
      <c r="J23" s="14"/>
      <c r="K23" s="8"/>
      <c r="L23" s="15"/>
    </row>
    <row r="24" spans="1:12" ht="15" customHeight="1">
      <c r="A24" s="7">
        <f>Заявки!A350</f>
        <v>0</v>
      </c>
      <c r="B24" s="277">
        <f>Заявки!B350</f>
        <v>0</v>
      </c>
      <c r="C24" s="8"/>
      <c r="D24" s="14"/>
      <c r="E24" s="8"/>
      <c r="F24" s="15"/>
      <c r="G24" s="7">
        <f>Заявки!A197</f>
        <v>0</v>
      </c>
      <c r="H24" s="277">
        <f>Заявки!B197</f>
        <v>0</v>
      </c>
      <c r="I24" s="8"/>
      <c r="J24" s="14"/>
      <c r="K24" s="8"/>
      <c r="L24" s="15"/>
    </row>
    <row r="25" spans="1:12" ht="15" customHeight="1">
      <c r="A25" s="7">
        <f>Заявки!A351</f>
        <v>0</v>
      </c>
      <c r="B25" s="277">
        <f>Заявки!B351</f>
        <v>0</v>
      </c>
      <c r="C25" s="8"/>
      <c r="D25" s="14"/>
      <c r="E25" s="8"/>
      <c r="F25" s="15"/>
      <c r="G25" s="7">
        <f>Заявки!A198</f>
        <v>0</v>
      </c>
      <c r="H25" s="277">
        <f>Заявки!B198</f>
        <v>0</v>
      </c>
      <c r="I25" s="8"/>
      <c r="J25" s="14"/>
      <c r="K25" s="8"/>
      <c r="L25" s="15"/>
    </row>
    <row r="26" spans="1:12" ht="15" customHeight="1">
      <c r="A26" s="7">
        <f>Заявки!A352</f>
        <v>0</v>
      </c>
      <c r="B26" s="277">
        <f>Заявки!B352</f>
        <v>0</v>
      </c>
      <c r="C26" s="8"/>
      <c r="D26" s="14"/>
      <c r="E26" s="8"/>
      <c r="F26" s="15"/>
      <c r="G26" s="7">
        <f>Заявки!A199</f>
        <v>0</v>
      </c>
      <c r="H26" s="277">
        <f>Заявки!B199</f>
        <v>0</v>
      </c>
      <c r="I26" s="8"/>
      <c r="J26" s="14"/>
      <c r="K26" s="8"/>
      <c r="L26" s="15"/>
    </row>
    <row r="27" spans="1:12" ht="15" customHeight="1">
      <c r="A27" s="7">
        <f>Заявки!A353</f>
        <v>0</v>
      </c>
      <c r="B27" s="277">
        <f>Заявки!B353</f>
        <v>0</v>
      </c>
      <c r="C27" s="8"/>
      <c r="D27" s="14"/>
      <c r="E27" s="8"/>
      <c r="F27" s="15"/>
      <c r="G27" s="7">
        <f>Заявки!A200</f>
        <v>0</v>
      </c>
      <c r="H27" s="277">
        <f>Заявки!B200</f>
        <v>0</v>
      </c>
      <c r="I27" s="8"/>
      <c r="J27" s="14"/>
      <c r="K27" s="8"/>
      <c r="L27" s="15"/>
    </row>
    <row r="28" spans="1:12" ht="15" customHeight="1">
      <c r="A28" s="7">
        <f>Заявки!A354</f>
        <v>0</v>
      </c>
      <c r="B28" s="277">
        <f>Заявки!B354</f>
        <v>0</v>
      </c>
      <c r="C28" s="8"/>
      <c r="D28" s="14"/>
      <c r="E28" s="8"/>
      <c r="F28" s="15"/>
      <c r="G28" s="7">
        <f>Заявки!A201</f>
        <v>0</v>
      </c>
      <c r="H28" s="277">
        <f>Заявки!B201</f>
        <v>0</v>
      </c>
      <c r="I28" s="8"/>
      <c r="J28" s="14"/>
      <c r="K28" s="8"/>
      <c r="L28" s="15"/>
    </row>
    <row r="29" spans="1:12" ht="15" customHeight="1">
      <c r="A29" s="7">
        <f>Заявки!A355</f>
        <v>0</v>
      </c>
      <c r="B29" s="277">
        <f>Заявки!B355</f>
        <v>0</v>
      </c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>
        <f>Заявки!A356</f>
        <v>0</v>
      </c>
      <c r="B30" s="277">
        <f>Заявки!B356</f>
        <v>0</v>
      </c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>
        <f>Заявки!A357</f>
        <v>0</v>
      </c>
      <c r="B31" s="277">
        <f>Заявки!B357</f>
        <v>0</v>
      </c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>
        <f>Заявки!A358</f>
        <v>0</v>
      </c>
      <c r="B32" s="277">
        <f>Заявки!B358</f>
        <v>0</v>
      </c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>
        <f>Заявки!A359</f>
        <v>0</v>
      </c>
      <c r="B33" s="277">
        <f>Заявки!B359</f>
        <v>0</v>
      </c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7">
        <f>Заявки!A360</f>
        <v>0</v>
      </c>
      <c r="B34" s="277">
        <f>Заявки!B360</f>
        <v>0</v>
      </c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>
        <v>6</v>
      </c>
      <c r="E35" s="8"/>
      <c r="F35" s="15"/>
      <c r="G35" s="7"/>
      <c r="H35" s="277"/>
      <c r="I35" s="8"/>
      <c r="J35" s="14">
        <v>10</v>
      </c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>
        <v>2</v>
      </c>
      <c r="D45" s="303">
        <f>I45-C45</f>
        <v>4</v>
      </c>
      <c r="E45" s="303"/>
      <c r="F45" s="303"/>
      <c r="G45" s="303"/>
      <c r="H45" s="27"/>
      <c r="I45" s="304">
        <f>SUM(D14:D38)</f>
        <v>6</v>
      </c>
      <c r="J45" s="304"/>
      <c r="K45" s="304"/>
      <c r="L45" s="304"/>
    </row>
    <row r="46" spans="1:12" ht="15.75">
      <c r="A46" s="305" t="s">
        <v>27</v>
      </c>
      <c r="B46" s="305"/>
      <c r="C46" s="28">
        <v>5</v>
      </c>
      <c r="D46" s="303">
        <f>I46-C46</f>
        <v>5</v>
      </c>
      <c r="E46" s="303"/>
      <c r="F46" s="306"/>
      <c r="G46" s="306"/>
      <c r="H46" s="28"/>
      <c r="I46" s="304">
        <f>SUM(J14:J38)</f>
        <v>10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25">
      <selection activeCell="P19" activeCellId="1" sqref="C3:C51 P19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359</v>
      </c>
      <c r="B7" s="322"/>
      <c r="C7" s="323" t="s">
        <v>360</v>
      </c>
      <c r="D7" s="323"/>
      <c r="E7" s="323"/>
      <c r="F7" s="323"/>
      <c r="G7" s="323"/>
      <c r="H7" s="323"/>
      <c r="I7" s="322" t="s">
        <v>361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362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Заявки!A160</f>
        <v>Железнодорожник</v>
      </c>
      <c r="D11" s="335"/>
      <c r="E11" s="335"/>
      <c r="F11" s="335"/>
      <c r="G11" s="317" t="s">
        <v>358</v>
      </c>
      <c r="H11" s="317"/>
      <c r="I11" s="336" t="str">
        <f>Заявки!A29</f>
        <v>Энергия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Заявки!A161</f>
        <v>0</v>
      </c>
      <c r="B14" s="277">
        <f>Заявки!B161</f>
        <v>0</v>
      </c>
      <c r="C14" s="9"/>
      <c r="D14" s="10">
        <v>7</v>
      </c>
      <c r="E14" s="9"/>
      <c r="F14" s="11"/>
      <c r="G14" s="7">
        <f>Заявки!A30</f>
        <v>0</v>
      </c>
      <c r="H14" s="277">
        <f>Заявки!B30</f>
        <v>0</v>
      </c>
      <c r="I14" s="9"/>
      <c r="J14" s="10">
        <v>1</v>
      </c>
      <c r="K14" s="9"/>
      <c r="L14" s="11"/>
    </row>
    <row r="15" spans="1:12" ht="15" customHeight="1">
      <c r="A15" s="7">
        <f>Заявки!A162</f>
        <v>0</v>
      </c>
      <c r="B15" s="277">
        <f>Заявки!B162</f>
        <v>0</v>
      </c>
      <c r="C15" s="8"/>
      <c r="D15" s="14">
        <v>3</v>
      </c>
      <c r="E15" s="8"/>
      <c r="F15" s="15"/>
      <c r="G15" s="7">
        <f>Заявки!A31</f>
        <v>0</v>
      </c>
      <c r="H15" s="277">
        <f>Заявки!B31</f>
        <v>0</v>
      </c>
      <c r="I15" s="8"/>
      <c r="J15" s="14">
        <v>1</v>
      </c>
      <c r="K15" s="8"/>
      <c r="L15" s="15"/>
    </row>
    <row r="16" spans="1:12" ht="15" customHeight="1">
      <c r="A16" s="7">
        <f>Заявки!A163</f>
        <v>0</v>
      </c>
      <c r="B16" s="277">
        <f>Заявки!B163</f>
        <v>0</v>
      </c>
      <c r="C16" s="8"/>
      <c r="D16" s="14">
        <v>2</v>
      </c>
      <c r="E16" s="8"/>
      <c r="F16" s="15"/>
      <c r="G16" s="7">
        <f>Заявки!A32</f>
        <v>0</v>
      </c>
      <c r="H16" s="277">
        <f>Заявки!B32</f>
        <v>0</v>
      </c>
      <c r="I16" s="8"/>
      <c r="J16" s="14">
        <v>1</v>
      </c>
      <c r="K16" s="8"/>
      <c r="L16" s="15"/>
    </row>
    <row r="17" spans="1:12" ht="15" customHeight="1">
      <c r="A17" s="7">
        <f>Заявки!A164</f>
        <v>0</v>
      </c>
      <c r="B17" s="277">
        <f>Заявки!B164</f>
        <v>0</v>
      </c>
      <c r="C17" s="8"/>
      <c r="D17" s="14"/>
      <c r="E17" s="8"/>
      <c r="F17" s="15"/>
      <c r="G17" s="7">
        <f>Заявки!A33</f>
        <v>0</v>
      </c>
      <c r="H17" s="277">
        <f>Заявки!B33</f>
        <v>0</v>
      </c>
      <c r="I17" s="8"/>
      <c r="J17" s="14"/>
      <c r="K17" s="8"/>
      <c r="L17" s="15"/>
    </row>
    <row r="18" spans="1:12" ht="15" customHeight="1">
      <c r="A18" s="7">
        <f>Заявки!A165</f>
        <v>0</v>
      </c>
      <c r="B18" s="277">
        <f>Заявки!B165</f>
        <v>0</v>
      </c>
      <c r="C18" s="8"/>
      <c r="D18" s="14"/>
      <c r="E18" s="8"/>
      <c r="F18" s="15"/>
      <c r="G18" s="7">
        <f>Заявки!A34</f>
        <v>0</v>
      </c>
      <c r="H18" s="277">
        <f>Заявки!B34</f>
        <v>0</v>
      </c>
      <c r="I18" s="8"/>
      <c r="J18" s="14"/>
      <c r="K18" s="8"/>
      <c r="L18" s="15"/>
    </row>
    <row r="19" spans="1:12" ht="15" customHeight="1">
      <c r="A19" s="7">
        <f>Заявки!A166</f>
        <v>0</v>
      </c>
      <c r="B19" s="277">
        <f>Заявки!B166</f>
        <v>0</v>
      </c>
      <c r="C19" s="8"/>
      <c r="D19" s="14"/>
      <c r="E19" s="8"/>
      <c r="F19" s="15"/>
      <c r="G19" s="7">
        <f>Заявки!A35</f>
        <v>0</v>
      </c>
      <c r="H19" s="277">
        <f>Заявки!B35</f>
        <v>0</v>
      </c>
      <c r="I19" s="8"/>
      <c r="J19" s="14"/>
      <c r="K19" s="8"/>
      <c r="L19" s="15"/>
    </row>
    <row r="20" spans="1:12" ht="15" customHeight="1">
      <c r="A20" s="7">
        <f>Заявки!A167</f>
        <v>0</v>
      </c>
      <c r="B20" s="277">
        <f>Заявки!B167</f>
        <v>0</v>
      </c>
      <c r="C20" s="8"/>
      <c r="D20" s="14"/>
      <c r="E20" s="8"/>
      <c r="F20" s="15"/>
      <c r="G20" s="7">
        <f>Заявки!A36</f>
        <v>0</v>
      </c>
      <c r="H20" s="277">
        <f>Заявки!B36</f>
        <v>0</v>
      </c>
      <c r="I20" s="8"/>
      <c r="J20" s="14">
        <v>2</v>
      </c>
      <c r="K20" s="8"/>
      <c r="L20" s="15"/>
    </row>
    <row r="21" spans="1:12" ht="15" customHeight="1">
      <c r="A21" s="7">
        <f>Заявки!A168</f>
        <v>0</v>
      </c>
      <c r="B21" s="277">
        <f>Заявки!B168</f>
        <v>0</v>
      </c>
      <c r="C21" s="8"/>
      <c r="D21" s="14"/>
      <c r="E21" s="8"/>
      <c r="F21" s="15"/>
      <c r="G21" s="7">
        <f>Заявки!A37</f>
        <v>0</v>
      </c>
      <c r="H21" s="277">
        <f>Заявки!B37</f>
        <v>0</v>
      </c>
      <c r="I21" s="8"/>
      <c r="J21" s="14"/>
      <c r="K21" s="8"/>
      <c r="L21" s="15"/>
    </row>
    <row r="22" spans="1:12" ht="15" customHeight="1">
      <c r="A22" s="7">
        <f>Заявки!A169</f>
        <v>0</v>
      </c>
      <c r="B22" s="277">
        <f>Заявки!B169</f>
        <v>0</v>
      </c>
      <c r="C22" s="8"/>
      <c r="D22" s="14"/>
      <c r="E22" s="8"/>
      <c r="F22" s="15"/>
      <c r="G22" s="7">
        <f>Заявки!A38</f>
        <v>0</v>
      </c>
      <c r="H22" s="277">
        <f>Заявки!B38</f>
        <v>0</v>
      </c>
      <c r="I22" s="8"/>
      <c r="J22" s="14"/>
      <c r="K22" s="8"/>
      <c r="L22" s="15"/>
    </row>
    <row r="23" spans="1:12" ht="15" customHeight="1">
      <c r="A23" s="7">
        <f>Заявки!A170</f>
        <v>0</v>
      </c>
      <c r="B23" s="277">
        <f>Заявки!B170</f>
        <v>0</v>
      </c>
      <c r="C23" s="8"/>
      <c r="D23" s="14"/>
      <c r="E23" s="8"/>
      <c r="F23" s="15"/>
      <c r="G23" s="7">
        <f>Заявки!A39</f>
        <v>0</v>
      </c>
      <c r="H23" s="277">
        <f>Заявки!B39</f>
        <v>0</v>
      </c>
      <c r="I23" s="8"/>
      <c r="J23" s="14"/>
      <c r="K23" s="8"/>
      <c r="L23" s="15"/>
    </row>
    <row r="24" spans="1:12" ht="15" customHeight="1">
      <c r="A24" s="7">
        <f>Заявки!A171</f>
        <v>0</v>
      </c>
      <c r="B24" s="277">
        <f>Заявки!B171</f>
        <v>0</v>
      </c>
      <c r="C24" s="8"/>
      <c r="D24" s="14"/>
      <c r="E24" s="8"/>
      <c r="F24" s="15"/>
      <c r="G24" s="7">
        <f>Заявки!A40</f>
        <v>0</v>
      </c>
      <c r="H24" s="277">
        <f>Заявки!B40</f>
        <v>0</v>
      </c>
      <c r="I24" s="8"/>
      <c r="J24" s="14"/>
      <c r="K24" s="8"/>
      <c r="L24" s="15"/>
    </row>
    <row r="25" spans="1:12" ht="15" customHeight="1">
      <c r="A25" s="7">
        <f>Заявки!A172</f>
        <v>0</v>
      </c>
      <c r="B25" s="277">
        <f>Заявки!B172</f>
        <v>0</v>
      </c>
      <c r="C25" s="8"/>
      <c r="D25" s="14"/>
      <c r="E25" s="8"/>
      <c r="F25" s="15"/>
      <c r="G25" s="7">
        <f>Заявки!A41</f>
        <v>0</v>
      </c>
      <c r="H25" s="277">
        <f>Заявки!B41</f>
        <v>0</v>
      </c>
      <c r="I25" s="8"/>
      <c r="J25" s="14"/>
      <c r="K25" s="8"/>
      <c r="L25" s="15"/>
    </row>
    <row r="26" spans="1:12" ht="15" customHeight="1">
      <c r="A26" s="7">
        <f>Заявки!A173</f>
        <v>0</v>
      </c>
      <c r="B26" s="277">
        <f>Заявки!B173</f>
        <v>0</v>
      </c>
      <c r="C26" s="8"/>
      <c r="D26" s="14"/>
      <c r="E26" s="8"/>
      <c r="F26" s="15"/>
      <c r="G26" s="7">
        <f>Заявки!A42</f>
        <v>0</v>
      </c>
      <c r="H26" s="277">
        <f>Заявки!B42</f>
        <v>0</v>
      </c>
      <c r="I26" s="8"/>
      <c r="J26" s="14"/>
      <c r="K26" s="8"/>
      <c r="L26" s="15"/>
    </row>
    <row r="27" spans="1:12" ht="15" customHeight="1">
      <c r="A27" s="7">
        <f>Заявки!A174</f>
        <v>0</v>
      </c>
      <c r="B27" s="277">
        <f>Заявки!B174</f>
        <v>0</v>
      </c>
      <c r="C27" s="8"/>
      <c r="D27" s="14"/>
      <c r="E27" s="8"/>
      <c r="F27" s="15"/>
      <c r="G27" s="7">
        <f>Заявки!A43</f>
        <v>0</v>
      </c>
      <c r="H27" s="277">
        <f>Заявки!B43</f>
        <v>0</v>
      </c>
      <c r="I27" s="8"/>
      <c r="J27" s="14"/>
      <c r="K27" s="8"/>
      <c r="L27" s="15"/>
    </row>
    <row r="28" spans="1:12" ht="15" customHeight="1">
      <c r="A28" s="7">
        <f>Заявки!A175</f>
        <v>0</v>
      </c>
      <c r="B28" s="277">
        <f>Заявки!B175</f>
        <v>0</v>
      </c>
      <c r="C28" s="8"/>
      <c r="D28" s="14">
        <v>1</v>
      </c>
      <c r="E28" s="8"/>
      <c r="F28" s="15"/>
      <c r="G28" s="7">
        <f>Заявки!A44</f>
        <v>0</v>
      </c>
      <c r="H28" s="277">
        <f>Заявки!B44</f>
        <v>0</v>
      </c>
      <c r="I28" s="8"/>
      <c r="J28" s="14"/>
      <c r="K28" s="8"/>
      <c r="L28" s="15"/>
    </row>
    <row r="29" spans="1:12" ht="15" customHeight="1">
      <c r="A29" s="7">
        <f>Заявки!A176</f>
        <v>0</v>
      </c>
      <c r="B29" s="277">
        <f>Заявки!B176</f>
        <v>0</v>
      </c>
      <c r="C29" s="8"/>
      <c r="D29" s="14">
        <v>2</v>
      </c>
      <c r="E29" s="8"/>
      <c r="F29" s="15"/>
      <c r="G29" s="7">
        <f>Заявки!A45</f>
        <v>0</v>
      </c>
      <c r="H29" s="277">
        <f>Заявки!B45</f>
        <v>0</v>
      </c>
      <c r="I29" s="8"/>
      <c r="J29" s="14"/>
      <c r="K29" s="8"/>
      <c r="L29" s="15"/>
    </row>
    <row r="30" spans="1:12" ht="15" customHeight="1">
      <c r="A30" s="7">
        <f>Заявки!A177</f>
        <v>0</v>
      </c>
      <c r="B30" s="277">
        <f>Заявки!B177</f>
        <v>0</v>
      </c>
      <c r="C30" s="8"/>
      <c r="D30" s="14"/>
      <c r="E30" s="8"/>
      <c r="F30" s="15"/>
      <c r="G30" s="7">
        <f>Заявки!A46</f>
        <v>0</v>
      </c>
      <c r="H30" s="277">
        <f>Заявки!B46</f>
        <v>0</v>
      </c>
      <c r="I30" s="8"/>
      <c r="J30" s="14"/>
      <c r="K30" s="8"/>
      <c r="L30" s="15"/>
    </row>
    <row r="31" spans="1:12" ht="15" customHeight="1">
      <c r="A31" s="7">
        <f>Заявки!A178</f>
        <v>0</v>
      </c>
      <c r="B31" s="277">
        <f>Заявки!B178</f>
        <v>0</v>
      </c>
      <c r="C31" s="8"/>
      <c r="D31" s="14">
        <v>2</v>
      </c>
      <c r="E31" s="8"/>
      <c r="F31" s="15"/>
      <c r="G31" s="7">
        <f>Заявки!A47</f>
        <v>0</v>
      </c>
      <c r="H31" s="277">
        <f>Заявки!B47</f>
        <v>0</v>
      </c>
      <c r="I31" s="8"/>
      <c r="J31" s="14"/>
      <c r="K31" s="8"/>
      <c r="L31" s="15"/>
    </row>
    <row r="32" spans="1:12" ht="15" customHeight="1">
      <c r="A32" s="7">
        <f>Заявки!A179</f>
        <v>0</v>
      </c>
      <c r="B32" s="277">
        <f>Заявки!B179</f>
        <v>0</v>
      </c>
      <c r="C32" s="8"/>
      <c r="D32" s="14">
        <v>1</v>
      </c>
      <c r="E32" s="8"/>
      <c r="F32" s="15"/>
      <c r="G32" s="7">
        <f>Заявки!A48</f>
        <v>0</v>
      </c>
      <c r="H32" s="277">
        <f>Заявки!B48</f>
        <v>0</v>
      </c>
      <c r="I32" s="8"/>
      <c r="J32" s="14"/>
      <c r="K32" s="8"/>
      <c r="L32" s="15"/>
    </row>
    <row r="33" spans="1:12" ht="15" customHeight="1">
      <c r="A33" s="7">
        <f>Заявки!A180</f>
        <v>0</v>
      </c>
      <c r="B33" s="277">
        <f>Заявки!B180</f>
        <v>0</v>
      </c>
      <c r="C33" s="8"/>
      <c r="D33" s="14"/>
      <c r="E33" s="8"/>
      <c r="F33" s="15"/>
      <c r="G33" s="7">
        <f>Заявки!A49</f>
        <v>0</v>
      </c>
      <c r="H33" s="277">
        <f>Заявки!B49</f>
        <v>0</v>
      </c>
      <c r="I33" s="8"/>
      <c r="J33" s="14"/>
      <c r="K33" s="8"/>
      <c r="L33" s="15"/>
    </row>
    <row r="34" spans="1:12" ht="15" customHeight="1">
      <c r="A34" s="7"/>
      <c r="B34" s="277"/>
      <c r="C34" s="8"/>
      <c r="D34" s="14"/>
      <c r="E34" s="8"/>
      <c r="F34" s="15"/>
      <c r="G34" s="7"/>
      <c r="H34" s="277"/>
      <c r="I34" s="8"/>
      <c r="J34" s="14"/>
      <c r="K34" s="8"/>
      <c r="L34" s="15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14"/>
      <c r="E37" s="8"/>
      <c r="F37" s="15"/>
      <c r="G37" s="7"/>
      <c r="H37" s="277"/>
      <c r="I37" s="8"/>
      <c r="J37" s="14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18</v>
      </c>
      <c r="E45" s="303"/>
      <c r="F45" s="303"/>
      <c r="G45" s="303"/>
      <c r="H45" s="27"/>
      <c r="I45" s="304">
        <f>SUM(D14:D38)</f>
        <v>18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5</v>
      </c>
      <c r="E46" s="303"/>
      <c r="F46" s="306"/>
      <c r="G46" s="306"/>
      <c r="H46" s="28"/>
      <c r="I46" s="304">
        <f>SUM(J14:J38)</f>
        <v>5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48"/>
  <sheetViews>
    <sheetView zoomScale="115" zoomScaleNormal="115" zoomScalePageLayoutView="0" workbookViewId="0" topLeftCell="A31">
      <selection activeCell="O31" activeCellId="1" sqref="C3:C51 O31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8.625" style="0" customWidth="1"/>
    <col min="4" max="4" width="3.375" style="0" customWidth="1"/>
    <col min="5" max="5" width="4.25390625" style="0" customWidth="1"/>
    <col min="6" max="6" width="3.375" style="0" customWidth="1"/>
    <col min="7" max="7" width="3.25390625" style="0" customWidth="1"/>
    <col min="8" max="8" width="26.875" style="0" customWidth="1"/>
    <col min="9" max="9" width="8.625" style="0" customWidth="1"/>
    <col min="10" max="10" width="3.375" style="0" customWidth="1"/>
    <col min="11" max="11" width="4.25390625" style="0" customWidth="1"/>
    <col min="12" max="12" width="3.00390625" style="0" customWidth="1"/>
  </cols>
  <sheetData>
    <row r="2" spans="2:11" ht="15.75">
      <c r="B2" s="320" t="s">
        <v>351</v>
      </c>
      <c r="C2" s="320"/>
      <c r="D2" s="320"/>
      <c r="E2" s="320"/>
      <c r="F2" s="320"/>
      <c r="G2" s="320"/>
      <c r="H2" s="320"/>
      <c r="I2" s="320"/>
      <c r="J2" s="320"/>
      <c r="K2" s="320"/>
    </row>
    <row r="3" ht="12" customHeight="1"/>
    <row r="4" spans="2:11" ht="15.75">
      <c r="B4" s="320" t="s">
        <v>1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2.75">
      <c r="B5" s="321" t="s">
        <v>2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7.25" customHeight="1">
      <c r="A6" s="321" t="s">
        <v>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5.75" customHeight="1">
      <c r="A7" s="322" t="s">
        <v>4</v>
      </c>
      <c r="B7" s="322"/>
      <c r="C7" s="323" t="s">
        <v>363</v>
      </c>
      <c r="D7" s="323"/>
      <c r="E7" s="323"/>
      <c r="F7" s="323"/>
      <c r="G7" s="323"/>
      <c r="H7" s="323"/>
      <c r="I7" s="322" t="s">
        <v>6</v>
      </c>
      <c r="J7" s="322"/>
      <c r="K7" s="322"/>
      <c r="L7" s="322"/>
    </row>
    <row r="8" spans="1:12" ht="6.75" customHeight="1">
      <c r="A8" s="1"/>
      <c r="B8" s="1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49.5" customHeight="1">
      <c r="A9" s="314" t="s">
        <v>7</v>
      </c>
      <c r="B9" s="314"/>
      <c r="C9" s="314"/>
      <c r="D9" s="314"/>
      <c r="E9" s="314"/>
      <c r="F9" s="314"/>
      <c r="G9" s="315" t="s">
        <v>8</v>
      </c>
      <c r="H9" s="315"/>
      <c r="I9" s="315"/>
      <c r="J9" s="315"/>
      <c r="K9" s="315"/>
      <c r="L9" s="315"/>
    </row>
    <row r="10" ht="9" customHeight="1"/>
    <row r="11" spans="1:12" ht="12.75">
      <c r="A11" s="316" t="s">
        <v>357</v>
      </c>
      <c r="B11" s="316"/>
      <c r="C11" s="335" t="str">
        <f>Заявки!A133</f>
        <v>Политехник</v>
      </c>
      <c r="D11" s="335"/>
      <c r="E11" s="335"/>
      <c r="F11" s="335"/>
      <c r="G11" s="317" t="s">
        <v>358</v>
      </c>
      <c r="H11" s="317"/>
      <c r="I11" s="336" t="str">
        <f>Заявки!A228</f>
        <v>Bandytime</v>
      </c>
      <c r="J11" s="336"/>
      <c r="K11" s="336"/>
      <c r="L11" s="336"/>
    </row>
    <row r="12" spans="1:12" ht="12.75">
      <c r="A12" s="318" t="s">
        <v>11</v>
      </c>
      <c r="B12" s="319" t="s">
        <v>12</v>
      </c>
      <c r="C12" s="307" t="s">
        <v>13</v>
      </c>
      <c r="D12" s="307"/>
      <c r="E12" s="308" t="s">
        <v>14</v>
      </c>
      <c r="F12" s="308"/>
      <c r="G12" s="318" t="s">
        <v>11</v>
      </c>
      <c r="H12" s="319" t="s">
        <v>12</v>
      </c>
      <c r="I12" s="307" t="s">
        <v>13</v>
      </c>
      <c r="J12" s="307"/>
      <c r="K12" s="308" t="s">
        <v>14</v>
      </c>
      <c r="L12" s="308"/>
    </row>
    <row r="13" spans="1:12" ht="12.75" customHeight="1">
      <c r="A13" s="318"/>
      <c r="B13" s="319"/>
      <c r="C13" s="4"/>
      <c r="D13" s="5" t="s">
        <v>15</v>
      </c>
      <c r="E13" s="4"/>
      <c r="F13" s="6" t="s">
        <v>15</v>
      </c>
      <c r="G13" s="318"/>
      <c r="H13" s="319"/>
      <c r="I13" s="4"/>
      <c r="J13" s="5" t="s">
        <v>15</v>
      </c>
      <c r="K13" s="4"/>
      <c r="L13" s="6" t="s">
        <v>15</v>
      </c>
    </row>
    <row r="14" spans="1:12" ht="15" customHeight="1">
      <c r="A14" s="7">
        <f>Заявки!A134</f>
        <v>0</v>
      </c>
      <c r="B14" s="277">
        <f>Заявки!B134</f>
        <v>0</v>
      </c>
      <c r="C14" s="9"/>
      <c r="D14" s="10"/>
      <c r="E14" s="9"/>
      <c r="F14" s="11"/>
      <c r="G14" s="7">
        <f>Заявки!A229</f>
        <v>0</v>
      </c>
      <c r="H14" s="277">
        <f>Заявки!B229</f>
        <v>0</v>
      </c>
      <c r="I14" s="9"/>
      <c r="J14" s="10"/>
      <c r="K14" s="9"/>
      <c r="L14" s="11"/>
    </row>
    <row r="15" spans="1:12" ht="15" customHeight="1">
      <c r="A15" s="7">
        <f>Заявки!A135</f>
        <v>0</v>
      </c>
      <c r="B15" s="277">
        <f>Заявки!B135</f>
        <v>0</v>
      </c>
      <c r="C15" s="8"/>
      <c r="D15" s="14"/>
      <c r="E15" s="8"/>
      <c r="F15" s="15"/>
      <c r="G15" s="7">
        <f>Заявки!A230</f>
        <v>0</v>
      </c>
      <c r="H15" s="277">
        <f>Заявки!B230</f>
        <v>0</v>
      </c>
      <c r="I15" s="8"/>
      <c r="J15" s="14"/>
      <c r="K15" s="8"/>
      <c r="L15" s="15"/>
    </row>
    <row r="16" spans="1:12" ht="15" customHeight="1">
      <c r="A16" s="7">
        <f>Заявки!A136</f>
        <v>0</v>
      </c>
      <c r="B16" s="277">
        <f>Заявки!B136</f>
        <v>0</v>
      </c>
      <c r="C16" s="8"/>
      <c r="D16" s="14"/>
      <c r="E16" s="8"/>
      <c r="F16" s="15"/>
      <c r="G16" s="7">
        <f>Заявки!A231</f>
        <v>0</v>
      </c>
      <c r="H16" s="277">
        <f>Заявки!B231</f>
        <v>0</v>
      </c>
      <c r="I16" s="8"/>
      <c r="J16" s="14"/>
      <c r="K16" s="8"/>
      <c r="L16" s="15"/>
    </row>
    <row r="17" spans="1:12" ht="15" customHeight="1">
      <c r="A17" s="7">
        <f>Заявки!A137</f>
        <v>0</v>
      </c>
      <c r="B17" s="277">
        <f>Заявки!B137</f>
        <v>0</v>
      </c>
      <c r="C17" s="8"/>
      <c r="D17" s="14"/>
      <c r="E17" s="8"/>
      <c r="F17" s="15"/>
      <c r="G17" s="7">
        <f>Заявки!A232</f>
        <v>0</v>
      </c>
      <c r="H17" s="277">
        <f>Заявки!B232</f>
        <v>0</v>
      </c>
      <c r="I17" s="8"/>
      <c r="J17" s="14"/>
      <c r="K17" s="8"/>
      <c r="L17" s="15"/>
    </row>
    <row r="18" spans="1:12" ht="15" customHeight="1">
      <c r="A18" s="7">
        <f>Заявки!A138</f>
        <v>0</v>
      </c>
      <c r="B18" s="277">
        <f>Заявки!B138</f>
        <v>0</v>
      </c>
      <c r="C18" s="8"/>
      <c r="D18" s="14"/>
      <c r="E18" s="8"/>
      <c r="F18" s="15"/>
      <c r="G18" s="7">
        <f>Заявки!A233</f>
        <v>0</v>
      </c>
      <c r="H18" s="277">
        <f>Заявки!B233</f>
        <v>0</v>
      </c>
      <c r="I18" s="8"/>
      <c r="J18" s="14"/>
      <c r="K18" s="8"/>
      <c r="L18" s="15"/>
    </row>
    <row r="19" spans="1:12" ht="15" customHeight="1">
      <c r="A19" s="7">
        <f>Заявки!A139</f>
        <v>0</v>
      </c>
      <c r="B19" s="277">
        <f>Заявки!B139</f>
        <v>0</v>
      </c>
      <c r="C19" s="8"/>
      <c r="D19" s="14"/>
      <c r="E19" s="8"/>
      <c r="F19" s="15"/>
      <c r="G19" s="7">
        <f>Заявки!A234</f>
        <v>0</v>
      </c>
      <c r="H19" s="277">
        <f>Заявки!B234</f>
        <v>0</v>
      </c>
      <c r="I19" s="8"/>
      <c r="J19" s="14"/>
      <c r="K19" s="8"/>
      <c r="L19" s="15"/>
    </row>
    <row r="20" spans="1:12" ht="15" customHeight="1">
      <c r="A20" s="7">
        <f>Заявки!A140</f>
        <v>0</v>
      </c>
      <c r="B20" s="277">
        <f>Заявки!B140</f>
        <v>0</v>
      </c>
      <c r="C20" s="8"/>
      <c r="D20" s="14"/>
      <c r="E20" s="8"/>
      <c r="F20" s="15"/>
      <c r="G20" s="7">
        <f>Заявки!A235</f>
        <v>0</v>
      </c>
      <c r="H20" s="277">
        <f>Заявки!B235</f>
        <v>0</v>
      </c>
      <c r="I20" s="8"/>
      <c r="J20" s="14"/>
      <c r="K20" s="8"/>
      <c r="L20" s="15"/>
    </row>
    <row r="21" spans="1:12" ht="15" customHeight="1">
      <c r="A21" s="7">
        <f>Заявки!A141</f>
        <v>0</v>
      </c>
      <c r="B21" s="277">
        <f>Заявки!B141</f>
        <v>0</v>
      </c>
      <c r="C21" s="8"/>
      <c r="D21" s="14"/>
      <c r="E21" s="8"/>
      <c r="F21" s="15"/>
      <c r="G21" s="7">
        <f>Заявки!A236</f>
        <v>0</v>
      </c>
      <c r="H21" s="277">
        <f>Заявки!B236</f>
        <v>0</v>
      </c>
      <c r="I21" s="8"/>
      <c r="J21" s="14"/>
      <c r="K21" s="8"/>
      <c r="L21" s="15"/>
    </row>
    <row r="22" spans="1:12" ht="15" customHeight="1">
      <c r="A22" s="7">
        <f>Заявки!A142</f>
        <v>0</v>
      </c>
      <c r="B22" s="277">
        <f>Заявки!B142</f>
        <v>0</v>
      </c>
      <c r="C22" s="8"/>
      <c r="D22" s="14"/>
      <c r="E22" s="8"/>
      <c r="F22" s="15"/>
      <c r="G22" s="7">
        <f>Заявки!A237</f>
        <v>0</v>
      </c>
      <c r="H22" s="277">
        <f>Заявки!B237</f>
        <v>0</v>
      </c>
      <c r="I22" s="8"/>
      <c r="J22" s="14"/>
      <c r="K22" s="8"/>
      <c r="L22" s="15"/>
    </row>
    <row r="23" spans="1:12" ht="15" customHeight="1">
      <c r="A23" s="7">
        <f>Заявки!A143</f>
        <v>0</v>
      </c>
      <c r="B23" s="277">
        <f>Заявки!B143</f>
        <v>0</v>
      </c>
      <c r="C23" s="8"/>
      <c r="D23" s="14"/>
      <c r="E23" s="8"/>
      <c r="F23" s="15"/>
      <c r="G23" s="7">
        <f>Заявки!A238</f>
        <v>0</v>
      </c>
      <c r="H23" s="277">
        <f>Заявки!B238</f>
        <v>0</v>
      </c>
      <c r="I23" s="8"/>
      <c r="J23" s="14"/>
      <c r="K23" s="8"/>
      <c r="L23" s="15"/>
    </row>
    <row r="24" spans="1:12" ht="15" customHeight="1">
      <c r="A24" s="7">
        <f>Заявки!A144</f>
        <v>0</v>
      </c>
      <c r="B24" s="277">
        <f>Заявки!B144</f>
        <v>0</v>
      </c>
      <c r="C24" s="8"/>
      <c r="D24" s="14"/>
      <c r="E24" s="8"/>
      <c r="F24" s="15"/>
      <c r="G24" s="7">
        <f>Заявки!A239</f>
        <v>0</v>
      </c>
      <c r="H24" s="277">
        <f>Заявки!B239</f>
        <v>0</v>
      </c>
      <c r="I24" s="8"/>
      <c r="J24" s="14"/>
      <c r="K24" s="8"/>
      <c r="L24" s="15"/>
    </row>
    <row r="25" spans="1:12" ht="15" customHeight="1">
      <c r="A25" s="7">
        <f>Заявки!A145</f>
        <v>0</v>
      </c>
      <c r="B25" s="277">
        <f>Заявки!B145</f>
        <v>0</v>
      </c>
      <c r="C25" s="8"/>
      <c r="D25" s="14"/>
      <c r="E25" s="8"/>
      <c r="F25" s="15"/>
      <c r="G25" s="7"/>
      <c r="H25" s="277"/>
      <c r="I25" s="8"/>
      <c r="J25" s="14"/>
      <c r="K25" s="8"/>
      <c r="L25" s="15"/>
    </row>
    <row r="26" spans="1:12" ht="15" customHeight="1">
      <c r="A26" s="7">
        <f>Заявки!A146</f>
        <v>0</v>
      </c>
      <c r="B26" s="277">
        <f>Заявки!B146</f>
        <v>0</v>
      </c>
      <c r="C26" s="8"/>
      <c r="D26" s="14"/>
      <c r="E26" s="8"/>
      <c r="F26" s="15"/>
      <c r="G26" s="7"/>
      <c r="H26" s="277"/>
      <c r="I26" s="8"/>
      <c r="J26" s="14"/>
      <c r="K26" s="8"/>
      <c r="L26" s="15"/>
    </row>
    <row r="27" spans="1:12" ht="15" customHeight="1">
      <c r="A27" s="7">
        <f>Заявки!A147</f>
        <v>0</v>
      </c>
      <c r="B27" s="277">
        <f>Заявки!B147</f>
        <v>0</v>
      </c>
      <c r="C27" s="8"/>
      <c r="D27" s="14"/>
      <c r="E27" s="8"/>
      <c r="F27" s="15"/>
      <c r="G27" s="7"/>
      <c r="H27" s="277"/>
      <c r="I27" s="8"/>
      <c r="J27" s="14"/>
      <c r="K27" s="8"/>
      <c r="L27" s="15"/>
    </row>
    <row r="28" spans="1:12" ht="15" customHeight="1">
      <c r="A28" s="7">
        <f>Заявки!A148</f>
        <v>0</v>
      </c>
      <c r="B28" s="277">
        <f>Заявки!B148</f>
        <v>0</v>
      </c>
      <c r="C28" s="8"/>
      <c r="D28" s="14"/>
      <c r="E28" s="8"/>
      <c r="F28" s="15"/>
      <c r="G28" s="7"/>
      <c r="H28" s="277"/>
      <c r="I28" s="8"/>
      <c r="J28" s="14"/>
      <c r="K28" s="8"/>
      <c r="L28" s="15"/>
    </row>
    <row r="29" spans="1:12" ht="15" customHeight="1">
      <c r="A29" s="7">
        <f>Заявки!A149</f>
        <v>0</v>
      </c>
      <c r="B29" s="277">
        <f>Заявки!B149</f>
        <v>0</v>
      </c>
      <c r="C29" s="8"/>
      <c r="D29" s="14"/>
      <c r="E29" s="8"/>
      <c r="F29" s="15"/>
      <c r="G29" s="7"/>
      <c r="H29" s="277"/>
      <c r="I29" s="8"/>
      <c r="J29" s="14"/>
      <c r="K29" s="8"/>
      <c r="L29" s="15"/>
    </row>
    <row r="30" spans="1:12" ht="15" customHeight="1">
      <c r="A30" s="7">
        <f>Заявки!A150</f>
        <v>0</v>
      </c>
      <c r="B30" s="277">
        <f>Заявки!B150</f>
        <v>0</v>
      </c>
      <c r="C30" s="8"/>
      <c r="D30" s="14"/>
      <c r="E30" s="8"/>
      <c r="F30" s="15"/>
      <c r="G30" s="7"/>
      <c r="H30" s="277"/>
      <c r="I30" s="8"/>
      <c r="J30" s="14"/>
      <c r="K30" s="8"/>
      <c r="L30" s="15"/>
    </row>
    <row r="31" spans="1:12" ht="15" customHeight="1">
      <c r="A31" s="7">
        <f>Заявки!A151</f>
        <v>0</v>
      </c>
      <c r="B31" s="277">
        <f>Заявки!B151</f>
        <v>0</v>
      </c>
      <c r="C31" s="8"/>
      <c r="D31" s="14"/>
      <c r="E31" s="8"/>
      <c r="F31" s="15"/>
      <c r="G31" s="7"/>
      <c r="H31" s="277"/>
      <c r="I31" s="8"/>
      <c r="J31" s="14"/>
      <c r="K31" s="8"/>
      <c r="L31" s="15"/>
    </row>
    <row r="32" spans="1:12" ht="15" customHeight="1">
      <c r="A32" s="7">
        <f>Заявки!A152</f>
        <v>0</v>
      </c>
      <c r="B32" s="277">
        <f>Заявки!B152</f>
        <v>0</v>
      </c>
      <c r="C32" s="8"/>
      <c r="D32" s="14"/>
      <c r="E32" s="8"/>
      <c r="F32" s="15"/>
      <c r="G32" s="7"/>
      <c r="H32" s="277"/>
      <c r="I32" s="8"/>
      <c r="J32" s="14"/>
      <c r="K32" s="8"/>
      <c r="L32" s="15"/>
    </row>
    <row r="33" spans="1:12" ht="15" customHeight="1">
      <c r="A33" s="7">
        <f>Заявки!A153</f>
        <v>0</v>
      </c>
      <c r="B33" s="277">
        <f>Заявки!B153</f>
        <v>0</v>
      </c>
      <c r="C33" s="8"/>
      <c r="D33" s="14"/>
      <c r="E33" s="8"/>
      <c r="F33" s="15"/>
      <c r="G33" s="7"/>
      <c r="H33" s="277"/>
      <c r="I33" s="8"/>
      <c r="J33" s="14"/>
      <c r="K33" s="8"/>
      <c r="L33" s="15"/>
    </row>
    <row r="34" spans="1:12" ht="15" customHeight="1">
      <c r="A34" s="279"/>
      <c r="B34" s="280" t="s">
        <v>364</v>
      </c>
      <c r="C34" s="281"/>
      <c r="D34" s="282">
        <v>1</v>
      </c>
      <c r="E34" s="281"/>
      <c r="F34" s="283"/>
      <c r="G34" s="279"/>
      <c r="H34" s="284"/>
      <c r="I34" s="281"/>
      <c r="J34" s="282">
        <v>0</v>
      </c>
      <c r="K34" s="281"/>
      <c r="L34" s="283"/>
    </row>
    <row r="35" spans="1:12" ht="15" customHeight="1">
      <c r="A35" s="7"/>
      <c r="B35" s="277"/>
      <c r="C35" s="8"/>
      <c r="D35" s="14"/>
      <c r="E35" s="8"/>
      <c r="F35" s="15"/>
      <c r="G35" s="7"/>
      <c r="H35" s="277"/>
      <c r="I35" s="8"/>
      <c r="J35" s="14"/>
      <c r="K35" s="8"/>
      <c r="L35" s="15"/>
    </row>
    <row r="36" spans="1:12" ht="15" customHeight="1">
      <c r="A36" s="7"/>
      <c r="B36" s="277"/>
      <c r="C36" s="8"/>
      <c r="D36" s="14"/>
      <c r="E36" s="8"/>
      <c r="F36" s="15"/>
      <c r="G36" s="7"/>
      <c r="H36" s="277"/>
      <c r="I36" s="8"/>
      <c r="J36" s="14"/>
      <c r="K36" s="8"/>
      <c r="L36" s="15"/>
    </row>
    <row r="37" spans="1:12" ht="15" customHeight="1">
      <c r="A37" s="7"/>
      <c r="B37" s="277"/>
      <c r="C37" s="8"/>
      <c r="D37" s="33"/>
      <c r="E37" s="8"/>
      <c r="F37" s="15"/>
      <c r="G37" s="7"/>
      <c r="H37" s="277"/>
      <c r="I37" s="8"/>
      <c r="J37" s="33"/>
      <c r="K37" s="8"/>
      <c r="L37" s="15"/>
    </row>
    <row r="38" spans="1:12" ht="15" customHeight="1">
      <c r="A38" s="7"/>
      <c r="B38" s="277"/>
      <c r="C38" s="4"/>
      <c r="D38" s="18"/>
      <c r="E38" s="4"/>
      <c r="F38" s="19"/>
      <c r="G38" s="7"/>
      <c r="H38" s="277"/>
      <c r="I38" s="4"/>
      <c r="J38" s="18"/>
      <c r="K38" s="4"/>
      <c r="L38" s="19"/>
    </row>
    <row r="39" spans="1:12" ht="12.75">
      <c r="A39" s="20"/>
      <c r="B39" s="21" t="s">
        <v>16</v>
      </c>
      <c r="C39" s="334">
        <f>SUM(F14:F38)</f>
        <v>0</v>
      </c>
      <c r="D39" s="334"/>
      <c r="E39" s="334"/>
      <c r="F39" s="334"/>
      <c r="G39" s="20"/>
      <c r="H39" s="21" t="s">
        <v>17</v>
      </c>
      <c r="I39" s="334">
        <f>SUM(L14:L38)</f>
        <v>0</v>
      </c>
      <c r="J39" s="334"/>
      <c r="K39" s="334"/>
      <c r="L39" s="334"/>
    </row>
    <row r="40" spans="1:12" ht="12.75">
      <c r="A40" s="22"/>
      <c r="B40" s="23"/>
      <c r="C40" s="334"/>
      <c r="D40" s="334"/>
      <c r="E40" s="334"/>
      <c r="F40" s="334"/>
      <c r="G40" s="22"/>
      <c r="H40" s="23"/>
      <c r="I40" s="334"/>
      <c r="J40" s="334"/>
      <c r="K40" s="334"/>
      <c r="L40" s="334"/>
    </row>
    <row r="41" spans="1:12" ht="12.75">
      <c r="A41" s="20"/>
      <c r="B41" s="21" t="s">
        <v>18</v>
      </c>
      <c r="C41" s="21"/>
      <c r="D41" s="21"/>
      <c r="E41" s="21"/>
      <c r="F41" s="24"/>
      <c r="G41" s="20"/>
      <c r="H41" s="21" t="s">
        <v>19</v>
      </c>
      <c r="I41" s="21"/>
      <c r="J41" s="21"/>
      <c r="K41" s="21"/>
      <c r="L41" s="24"/>
    </row>
    <row r="42" spans="1:12" ht="47.25" customHeight="1">
      <c r="A42" s="22"/>
      <c r="B42" s="23"/>
      <c r="C42" s="23"/>
      <c r="D42" s="23"/>
      <c r="E42" s="23"/>
      <c r="F42" s="25"/>
      <c r="G42" s="22"/>
      <c r="H42" s="23"/>
      <c r="I42" s="23"/>
      <c r="J42" s="23"/>
      <c r="K42" s="23"/>
      <c r="L42" s="25"/>
    </row>
    <row r="43" spans="1:12" ht="12.75">
      <c r="A43" s="310" t="s">
        <v>20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1"/>
      <c r="B44" s="311"/>
      <c r="C44" s="8" t="s">
        <v>21</v>
      </c>
      <c r="D44" s="312" t="s">
        <v>22</v>
      </c>
      <c r="E44" s="312"/>
      <c r="F44" s="312" t="s">
        <v>23</v>
      </c>
      <c r="G44" s="312"/>
      <c r="H44" s="8" t="s">
        <v>24</v>
      </c>
      <c r="I44" s="313" t="s">
        <v>25</v>
      </c>
      <c r="J44" s="313"/>
      <c r="K44" s="313"/>
      <c r="L44" s="313"/>
    </row>
    <row r="45" spans="1:12" ht="15.75">
      <c r="A45" s="302" t="s">
        <v>26</v>
      </c>
      <c r="B45" s="302"/>
      <c r="C45" s="27"/>
      <c r="D45" s="303">
        <f>I45-C45</f>
        <v>1</v>
      </c>
      <c r="E45" s="303"/>
      <c r="F45" s="303"/>
      <c r="G45" s="303"/>
      <c r="H45" s="27"/>
      <c r="I45" s="304">
        <f>SUM(D14:D38)</f>
        <v>1</v>
      </c>
      <c r="J45" s="304"/>
      <c r="K45" s="304"/>
      <c r="L45" s="304"/>
    </row>
    <row r="46" spans="1:12" ht="15.75">
      <c r="A46" s="305" t="s">
        <v>27</v>
      </c>
      <c r="B46" s="305"/>
      <c r="C46" s="28"/>
      <c r="D46" s="303">
        <f>I46-C46</f>
        <v>0</v>
      </c>
      <c r="E46" s="303"/>
      <c r="F46" s="306"/>
      <c r="G46" s="306"/>
      <c r="H46" s="28"/>
      <c r="I46" s="304">
        <f>SUM(J14:J38)</f>
        <v>0</v>
      </c>
      <c r="J46" s="304"/>
      <c r="K46" s="304"/>
      <c r="L46" s="304"/>
    </row>
    <row r="47" spans="1:12" ht="32.25" customHeight="1">
      <c r="A47" s="301" t="s">
        <v>28</v>
      </c>
      <c r="B47" s="301"/>
      <c r="C47" s="301"/>
      <c r="D47" s="301"/>
      <c r="E47" s="301"/>
      <c r="F47" s="301"/>
      <c r="G47" s="301" t="s">
        <v>29</v>
      </c>
      <c r="H47" s="301"/>
      <c r="I47" s="301"/>
      <c r="J47" s="301"/>
      <c r="K47" s="301"/>
      <c r="L47" s="301"/>
    </row>
    <row r="48" spans="1:12" ht="33.75" customHeight="1">
      <c r="A48" s="301" t="s">
        <v>30</v>
      </c>
      <c r="B48" s="301"/>
      <c r="C48" s="301"/>
      <c r="D48" s="301"/>
      <c r="E48" s="301"/>
      <c r="F48" s="301"/>
      <c r="G48" s="301" t="s">
        <v>31</v>
      </c>
      <c r="H48" s="301"/>
      <c r="I48" s="301"/>
      <c r="J48" s="301"/>
      <c r="K48" s="301"/>
      <c r="L48" s="301"/>
    </row>
  </sheetData>
  <sheetProtection selectLockedCells="1" selectUnlockedCells="1"/>
  <mergeCells count="40">
    <mergeCell ref="B2:K2"/>
    <mergeCell ref="B4:K4"/>
    <mergeCell ref="B5:K5"/>
    <mergeCell ref="A6:L6"/>
    <mergeCell ref="A7:B7"/>
    <mergeCell ref="C7:H7"/>
    <mergeCell ref="I7:L7"/>
    <mergeCell ref="A9:F9"/>
    <mergeCell ref="G9:L9"/>
    <mergeCell ref="A11:B11"/>
    <mergeCell ref="C11:F11"/>
    <mergeCell ref="G11:H11"/>
    <mergeCell ref="I11:L11"/>
    <mergeCell ref="I44:L44"/>
    <mergeCell ref="A12:A13"/>
    <mergeCell ref="B12:B13"/>
    <mergeCell ref="C12:D12"/>
    <mergeCell ref="E12:F12"/>
    <mergeCell ref="G12:G13"/>
    <mergeCell ref="H12:H13"/>
    <mergeCell ref="F46:G46"/>
    <mergeCell ref="I46:L46"/>
    <mergeCell ref="I12:J12"/>
    <mergeCell ref="K12:L12"/>
    <mergeCell ref="C39:F40"/>
    <mergeCell ref="I39:L40"/>
    <mergeCell ref="A43:L43"/>
    <mergeCell ref="A44:B44"/>
    <mergeCell ref="D44:E44"/>
    <mergeCell ref="F44:G44"/>
    <mergeCell ref="A47:F47"/>
    <mergeCell ref="G47:L47"/>
    <mergeCell ref="A48:F48"/>
    <mergeCell ref="G48:L48"/>
    <mergeCell ref="A45:B45"/>
    <mergeCell ref="D45:E45"/>
    <mergeCell ref="F45:G45"/>
    <mergeCell ref="I45:L45"/>
    <mergeCell ref="A46:B46"/>
    <mergeCell ref="D46:E46"/>
  </mergeCells>
  <printOptions/>
  <pageMargins left="0.3" right="0.3" top="0.3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 Дядькиных</dc:creator>
  <cp:keywords/>
  <dc:description/>
  <cp:lastModifiedBy>User</cp:lastModifiedBy>
  <dcterms:created xsi:type="dcterms:W3CDTF">2016-11-27T13:10:10Z</dcterms:created>
  <dcterms:modified xsi:type="dcterms:W3CDTF">2016-11-30T04:15:23Z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